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75" windowWidth="9360" windowHeight="1350" tabRatio="690"/>
  </bookViews>
  <sheets>
    <sheet name="ตุลาคม 2566" sheetId="2" r:id="rId1"/>
    <sheet name="Hcodeบึงกาฬ" sheetId="8" r:id="rId2"/>
    <sheet name="Hcodeพรเจริญ" sheetId="10" r:id="rId3"/>
    <sheet name="Hcodeโซ่พิสัย" sheetId="11" r:id="rId4"/>
    <sheet name="Hcodeเซกา" sheetId="12" r:id="rId5"/>
    <sheet name="Hcodeปากคาด" sheetId="13" r:id="rId6"/>
    <sheet name="Hcodeบึงโขงหลง" sheetId="14" r:id="rId7"/>
    <sheet name="Hcodeศรีวิไล" sheetId="15" r:id="rId8"/>
    <sheet name="Hcodeบุ่งคล้า" sheetId="16" r:id="rId9"/>
    <sheet name="สรุปข้อมูลเดือน ตุลาคม 66 ปีงบ " sheetId="17" r:id="rId10"/>
    <sheet name="Sheet1" sheetId="18" r:id="rId11"/>
  </sheets>
  <definedNames>
    <definedName name="_xlnm._FilterDatabase" localSheetId="4" hidden="1">Hcodeเซกา!$A$4:$AC$75</definedName>
    <definedName name="_xlnm._FilterDatabase" localSheetId="3" hidden="1">Hcodeโซ่พิสัย!$A$4:$AC$54</definedName>
    <definedName name="_xlnm._FilterDatabase" localSheetId="1" hidden="1">Hcodeบึงกาฬ!$A$4:$AC$122</definedName>
    <definedName name="_xlnm._FilterDatabase" localSheetId="6" hidden="1">Hcodeบึงโขงหลง!$A$4:$AC$37</definedName>
    <definedName name="_xlnm._FilterDatabase" localSheetId="8" hidden="1">Hcodeบุ่งคล้า!$A$4:$AC$38</definedName>
    <definedName name="_xlnm._FilterDatabase" localSheetId="5" hidden="1">Hcodeปากคาด!$A$4:$AC$10</definedName>
    <definedName name="_xlnm._FilterDatabase" localSheetId="2" hidden="1">Hcodeพรเจริญ!$A$4:$AC$62</definedName>
    <definedName name="_xlnm._FilterDatabase" localSheetId="7" hidden="1">Hcodeศรีวิไล!$A$4:$AC$53</definedName>
    <definedName name="_xlnm._FilterDatabase" localSheetId="0" hidden="1">'ตุลาคม 2566'!$A$5:$DB$56</definedName>
    <definedName name="_xlnm.Print_Area" localSheetId="4">Hcodeเซกา!$A$1:$X$63</definedName>
    <definedName name="_xlnm.Print_Area" localSheetId="3">Hcodeโซ่พิสัย!$A$1:$X$77</definedName>
    <definedName name="_xlnm.Print_Area" localSheetId="1">Hcodeบึงกาฬ!$A$1:$X$123</definedName>
    <definedName name="_xlnm.Print_Area" localSheetId="6">Hcodeบึงโขงหลง!$A$1:$X$60</definedName>
    <definedName name="_xlnm.Print_Area" localSheetId="8">Hcodeบุ่งคล้า!$A$1:$Z$51</definedName>
    <definedName name="_xlnm.Print_Area" localSheetId="5">Hcodeปากคาด!$A$1:$X$81</definedName>
    <definedName name="_xlnm.Print_Area" localSheetId="2">Hcodeพรเจริญ!$A$1:$X$73</definedName>
    <definedName name="_xlnm.Print_Area" localSheetId="7">Hcodeศรีวิไล!$A$1:$Z$62</definedName>
    <definedName name="_xlnm.Print_Area" localSheetId="0">'ตุลาคม 2566'!$A$1:$X$161</definedName>
    <definedName name="_xlnm.Print_Area" localSheetId="9">'สรุปข้อมูลเดือน ตุลาคม 66 ปีงบ '!$A$1:$K$14</definedName>
    <definedName name="_xlnm.Print_Titles" localSheetId="4">Hcodeเซกา!$1:$3</definedName>
    <definedName name="_xlnm.Print_Titles" localSheetId="3">Hcodeโซ่พิสัย!$1:$3</definedName>
    <definedName name="_xlnm.Print_Titles" localSheetId="1">Hcodeบึงกาฬ!$1:$3</definedName>
    <definedName name="_xlnm.Print_Titles" localSheetId="6">Hcodeบึงโขงหลง!$1:$3</definedName>
    <definedName name="_xlnm.Print_Titles" localSheetId="8">Hcodeบุ่งคล้า!$1:$3</definedName>
    <definedName name="_xlnm.Print_Titles" localSheetId="5">Hcodeปากคาด!$1:$3</definedName>
    <definedName name="_xlnm.Print_Titles" localSheetId="2">Hcodeพรเจริญ!$1:$3</definedName>
    <definedName name="_xlnm.Print_Titles" localSheetId="7">Hcodeศรีวิไล!$1:$3</definedName>
    <definedName name="_xlnm.Print_Titles" localSheetId="0">'ตุลาคม 2566'!$1:$3</definedName>
  </definedNames>
  <calcPr calcId="144525"/>
</workbook>
</file>

<file path=xl/calcChain.xml><?xml version="1.0" encoding="utf-8"?>
<calcChain xmlns="http://schemas.openxmlformats.org/spreadsheetml/2006/main">
  <c r="U46" i="11" l="1"/>
  <c r="T46" i="11"/>
  <c r="U24" i="12" l="1"/>
  <c r="T24" i="12"/>
  <c r="U35" i="13"/>
  <c r="T35" i="13"/>
  <c r="U34" i="13"/>
  <c r="T34" i="13"/>
  <c r="U25" i="8"/>
  <c r="T25" i="8"/>
  <c r="U75" i="13" l="1"/>
  <c r="T75" i="13"/>
  <c r="U57" i="13"/>
  <c r="T57" i="13"/>
  <c r="U49" i="13"/>
  <c r="T49" i="13"/>
  <c r="U48" i="13"/>
  <c r="T48" i="13"/>
  <c r="U36" i="13"/>
  <c r="T36" i="13"/>
  <c r="U24" i="13"/>
  <c r="T24" i="13"/>
  <c r="U8" i="13"/>
  <c r="T8" i="13"/>
  <c r="U7" i="13"/>
  <c r="T7" i="13"/>
  <c r="U6" i="13"/>
  <c r="T6" i="13"/>
  <c r="U57" i="12"/>
  <c r="T57" i="12"/>
  <c r="U49" i="12"/>
  <c r="T49" i="12"/>
  <c r="U40" i="12"/>
  <c r="T40" i="12"/>
  <c r="U32" i="12"/>
  <c r="T32" i="12"/>
  <c r="U15" i="12"/>
  <c r="T15" i="12"/>
  <c r="U6" i="12"/>
  <c r="T6" i="12"/>
  <c r="U55" i="10"/>
  <c r="T55" i="10"/>
  <c r="U27" i="10"/>
  <c r="T27" i="10"/>
  <c r="U26" i="10"/>
  <c r="T26" i="10"/>
  <c r="U25" i="10"/>
  <c r="T25" i="10"/>
  <c r="U17" i="10"/>
  <c r="T17" i="10"/>
  <c r="U6" i="10"/>
  <c r="T6" i="10"/>
  <c r="U56" i="11" l="1"/>
  <c r="T56" i="11"/>
  <c r="U63" i="11"/>
  <c r="T63" i="11"/>
  <c r="U35" i="11"/>
  <c r="T35" i="11"/>
  <c r="U25" i="11"/>
  <c r="T25" i="11"/>
  <c r="U24" i="11"/>
  <c r="T24" i="11"/>
  <c r="U23" i="11"/>
  <c r="T23" i="11"/>
  <c r="U47" i="11"/>
  <c r="T47" i="11"/>
  <c r="U8" i="11"/>
  <c r="T8" i="11"/>
  <c r="U22" i="11"/>
  <c r="T22" i="11"/>
  <c r="U45" i="11"/>
  <c r="T45" i="11"/>
  <c r="U21" i="11"/>
  <c r="T21" i="11"/>
  <c r="U44" i="11"/>
  <c r="T44" i="11"/>
  <c r="U7" i="11"/>
  <c r="T7" i="11"/>
  <c r="U6" i="11"/>
  <c r="T6" i="11"/>
  <c r="U6" i="15"/>
  <c r="T6" i="15"/>
  <c r="U32" i="15"/>
  <c r="T32" i="15"/>
  <c r="U17" i="15"/>
  <c r="T17" i="15"/>
  <c r="U16" i="15"/>
  <c r="T16" i="15"/>
  <c r="U14" i="14" l="1"/>
  <c r="T14" i="14"/>
  <c r="U21" i="14"/>
  <c r="T21" i="14"/>
  <c r="U38" i="14"/>
  <c r="T38" i="14"/>
  <c r="U46" i="14"/>
  <c r="T46" i="14"/>
  <c r="U54" i="14"/>
  <c r="T54" i="14"/>
  <c r="U29" i="14"/>
  <c r="T29" i="14"/>
  <c r="U6" i="14"/>
  <c r="T6" i="14"/>
  <c r="U40" i="16"/>
  <c r="T40" i="16"/>
  <c r="U34" i="16"/>
  <c r="T34" i="16"/>
  <c r="U26" i="16"/>
  <c r="T26" i="16"/>
  <c r="U6" i="16"/>
  <c r="T6" i="16"/>
  <c r="U35" i="16" l="1"/>
  <c r="T35" i="16"/>
  <c r="U36" i="16"/>
  <c r="T36" i="16"/>
  <c r="U37" i="16"/>
  <c r="T37" i="16"/>
  <c r="U14" i="16"/>
  <c r="T14" i="16"/>
  <c r="U15" i="16"/>
  <c r="T15" i="16"/>
  <c r="U117" i="8"/>
  <c r="T117" i="8"/>
  <c r="U116" i="8"/>
  <c r="T116" i="8"/>
  <c r="U115" i="8"/>
  <c r="T115" i="8"/>
  <c r="U114" i="8"/>
  <c r="T114" i="8"/>
  <c r="U113" i="8"/>
  <c r="T113" i="8"/>
  <c r="U112" i="8"/>
  <c r="T112" i="8"/>
  <c r="U95" i="8"/>
  <c r="T95" i="8"/>
  <c r="U94" i="8"/>
  <c r="T94" i="8"/>
  <c r="U93" i="8"/>
  <c r="T93" i="8"/>
  <c r="U92" i="8"/>
  <c r="T92" i="8"/>
  <c r="U91" i="8"/>
  <c r="T91" i="8"/>
  <c r="U77" i="8"/>
  <c r="T77" i="8"/>
  <c r="U64" i="8"/>
  <c r="T64" i="8"/>
  <c r="U63" i="8"/>
  <c r="T63" i="8"/>
  <c r="U62" i="8"/>
  <c r="U48" i="8"/>
  <c r="T48" i="8"/>
  <c r="U47" i="8"/>
  <c r="T47" i="8"/>
  <c r="U46" i="8"/>
  <c r="T46" i="8"/>
  <c r="U45" i="8"/>
  <c r="T45" i="8"/>
  <c r="U29" i="8"/>
  <c r="T29" i="8"/>
  <c r="U28" i="8"/>
  <c r="T28" i="8"/>
  <c r="U14" i="8"/>
  <c r="T14" i="8"/>
  <c r="U13" i="8"/>
  <c r="T13" i="8"/>
  <c r="U12" i="8"/>
  <c r="T12" i="8"/>
  <c r="U11" i="8"/>
  <c r="T11" i="8"/>
  <c r="U10" i="8"/>
  <c r="T10" i="8"/>
  <c r="U9" i="8"/>
  <c r="T9" i="8"/>
  <c r="U8" i="8"/>
  <c r="T8" i="8"/>
  <c r="U48" i="10"/>
  <c r="T48" i="10"/>
  <c r="U18" i="15"/>
  <c r="T18" i="15"/>
  <c r="T19" i="15"/>
  <c r="U19" i="15"/>
  <c r="U7" i="15"/>
  <c r="T7" i="15"/>
  <c r="U48" i="14"/>
  <c r="T48" i="14"/>
  <c r="U49" i="14"/>
  <c r="T49" i="14"/>
  <c r="U25" i="13"/>
  <c r="T25" i="13"/>
  <c r="U69" i="13"/>
  <c r="T69" i="13"/>
  <c r="U70" i="13"/>
  <c r="T70" i="13"/>
  <c r="U67" i="13"/>
  <c r="T67" i="13"/>
  <c r="U73" i="11"/>
  <c r="T73" i="11"/>
  <c r="U64" i="11"/>
  <c r="T64" i="11"/>
  <c r="U55" i="11"/>
  <c r="T55" i="11"/>
  <c r="U66" i="11"/>
  <c r="T66" i="11"/>
  <c r="U67" i="11"/>
  <c r="T67" i="11"/>
  <c r="U68" i="11"/>
  <c r="T68" i="11"/>
  <c r="U67" i="10"/>
  <c r="T67" i="10"/>
  <c r="U68" i="10"/>
  <c r="T68" i="10"/>
  <c r="U40" i="10"/>
  <c r="T40" i="10"/>
  <c r="U41" i="10"/>
  <c r="T41" i="10"/>
  <c r="U69" i="10"/>
  <c r="T69" i="10"/>
  <c r="U66" i="10"/>
  <c r="T66" i="10"/>
  <c r="U65" i="10"/>
  <c r="T65" i="10"/>
  <c r="U123" i="2" l="1"/>
  <c r="U122" i="2"/>
  <c r="U121" i="2"/>
  <c r="T123" i="2"/>
  <c r="T122" i="2"/>
  <c r="T121" i="2"/>
  <c r="G60" i="2"/>
  <c r="U39" i="8" l="1"/>
  <c r="U55" i="2"/>
  <c r="U54" i="2"/>
  <c r="U53" i="2"/>
  <c r="T55" i="2"/>
  <c r="T54" i="2"/>
  <c r="T53" i="2"/>
  <c r="U52" i="2"/>
  <c r="U51" i="2"/>
  <c r="U50" i="2"/>
  <c r="T52" i="2"/>
  <c r="T51" i="2"/>
  <c r="T50" i="2"/>
  <c r="U22" i="8"/>
  <c r="U122" i="8"/>
  <c r="U49" i="2"/>
  <c r="U48" i="2"/>
  <c r="U47" i="2"/>
  <c r="U46" i="2"/>
  <c r="T49" i="2"/>
  <c r="T48" i="2"/>
  <c r="T47" i="2"/>
  <c r="T46" i="2"/>
  <c r="T154" i="2" l="1"/>
  <c r="U154" i="2"/>
  <c r="T155" i="2"/>
  <c r="U155" i="2"/>
  <c r="T156" i="2"/>
  <c r="U156" i="2"/>
  <c r="T157" i="2"/>
  <c r="U157" i="2"/>
  <c r="U76" i="2" l="1"/>
  <c r="U27" i="16" l="1"/>
  <c r="T27" i="16"/>
  <c r="U19" i="16"/>
  <c r="T19" i="16"/>
  <c r="U8" i="16"/>
  <c r="U7" i="16"/>
  <c r="T8" i="16"/>
  <c r="T7" i="16"/>
  <c r="U50" i="15"/>
  <c r="U49" i="15"/>
  <c r="T50" i="15"/>
  <c r="T49" i="15"/>
  <c r="U24" i="15"/>
  <c r="T24" i="15"/>
  <c r="U8" i="15"/>
  <c r="T8" i="15"/>
  <c r="U56" i="14"/>
  <c r="U55" i="14"/>
  <c r="T56" i="14"/>
  <c r="T55" i="14"/>
  <c r="U47" i="14"/>
  <c r="T47" i="14"/>
  <c r="U39" i="14"/>
  <c r="T39" i="14"/>
  <c r="U31" i="14"/>
  <c r="U30" i="14"/>
  <c r="T31" i="14"/>
  <c r="T30" i="14"/>
  <c r="U23" i="14"/>
  <c r="U22" i="14"/>
  <c r="T23" i="14"/>
  <c r="T22" i="14"/>
  <c r="U16" i="14"/>
  <c r="U15" i="14"/>
  <c r="T16" i="14"/>
  <c r="T15" i="14"/>
  <c r="U8" i="14"/>
  <c r="U7" i="14"/>
  <c r="T8" i="14"/>
  <c r="T7" i="14"/>
  <c r="U58" i="13"/>
  <c r="T58" i="13"/>
  <c r="U52" i="13"/>
  <c r="U51" i="13"/>
  <c r="U50" i="13"/>
  <c r="T51" i="13"/>
  <c r="T50" i="13"/>
  <c r="U42" i="13"/>
  <c r="U41" i="13"/>
  <c r="U40" i="13"/>
  <c r="U39" i="13"/>
  <c r="U38" i="13"/>
  <c r="U37" i="13"/>
  <c r="T42" i="13"/>
  <c r="T41" i="13"/>
  <c r="T40" i="13"/>
  <c r="T39" i="13"/>
  <c r="T38" i="13"/>
  <c r="T37" i="13"/>
  <c r="U26" i="13"/>
  <c r="T26" i="13"/>
  <c r="U14" i="13"/>
  <c r="U13" i="13"/>
  <c r="U12" i="13"/>
  <c r="U11" i="13"/>
  <c r="U10" i="13"/>
  <c r="U9" i="13"/>
  <c r="T14" i="13"/>
  <c r="T13" i="13"/>
  <c r="T12" i="13"/>
  <c r="T11" i="13"/>
  <c r="T10" i="13"/>
  <c r="T9" i="13"/>
  <c r="U8" i="12"/>
  <c r="U7" i="12"/>
  <c r="T8" i="12"/>
  <c r="T7" i="12"/>
  <c r="U17" i="12"/>
  <c r="U16" i="12"/>
  <c r="T17" i="12"/>
  <c r="T16" i="12"/>
  <c r="U26" i="12"/>
  <c r="U25" i="12"/>
  <c r="T26" i="12"/>
  <c r="T25" i="12"/>
  <c r="U34" i="12"/>
  <c r="U33" i="12"/>
  <c r="T34" i="12"/>
  <c r="T33" i="12"/>
  <c r="U42" i="12"/>
  <c r="U41" i="12"/>
  <c r="T42" i="12"/>
  <c r="T41" i="12"/>
  <c r="T43" i="12"/>
  <c r="U51" i="12"/>
  <c r="U50" i="12"/>
  <c r="T51" i="12"/>
  <c r="T50" i="12"/>
  <c r="U58" i="12"/>
  <c r="U60" i="12"/>
  <c r="T58" i="12"/>
  <c r="U75" i="11"/>
  <c r="U74" i="11"/>
  <c r="U72" i="11"/>
  <c r="T75" i="11"/>
  <c r="T74" i="11"/>
  <c r="T72" i="11"/>
  <c r="U69" i="11"/>
  <c r="U65" i="11"/>
  <c r="T69" i="11"/>
  <c r="T65" i="11"/>
  <c r="U50" i="11"/>
  <c r="U49" i="11"/>
  <c r="U48" i="11"/>
  <c r="T50" i="11"/>
  <c r="T49" i="11"/>
  <c r="T48" i="11"/>
  <c r="U36" i="11"/>
  <c r="T36" i="11"/>
  <c r="U30" i="11"/>
  <c r="U29" i="11"/>
  <c r="U28" i="11"/>
  <c r="U27" i="11"/>
  <c r="U26" i="11"/>
  <c r="T30" i="11"/>
  <c r="T29" i="11"/>
  <c r="T28" i="11"/>
  <c r="T27" i="11"/>
  <c r="T26" i="11"/>
  <c r="U14" i="11"/>
  <c r="U13" i="11"/>
  <c r="U12" i="11"/>
  <c r="U11" i="11"/>
  <c r="U10" i="11"/>
  <c r="U9" i="11"/>
  <c r="T14" i="11"/>
  <c r="T13" i="11"/>
  <c r="T12" i="11"/>
  <c r="T11" i="11"/>
  <c r="T10" i="11"/>
  <c r="T9" i="11"/>
  <c r="U8" i="10"/>
  <c r="U7" i="10"/>
  <c r="T8" i="10"/>
  <c r="T7" i="10"/>
  <c r="U18" i="10"/>
  <c r="T18" i="10"/>
  <c r="U31" i="10"/>
  <c r="U30" i="10"/>
  <c r="U29" i="10"/>
  <c r="U28" i="10"/>
  <c r="T31" i="10"/>
  <c r="T30" i="10"/>
  <c r="T29" i="10"/>
  <c r="T28" i="10"/>
  <c r="U39" i="10"/>
  <c r="T39" i="10"/>
  <c r="U57" i="10"/>
  <c r="U56" i="10"/>
  <c r="T57" i="10"/>
  <c r="T56" i="10"/>
  <c r="U120" i="8"/>
  <c r="U119" i="8"/>
  <c r="U118" i="8"/>
  <c r="T120" i="8"/>
  <c r="T119" i="8"/>
  <c r="T118" i="8"/>
  <c r="U101" i="8"/>
  <c r="U100" i="8"/>
  <c r="U99" i="8"/>
  <c r="U98" i="8"/>
  <c r="U97" i="8"/>
  <c r="U96" i="8"/>
  <c r="T101" i="8"/>
  <c r="T100" i="8"/>
  <c r="T99" i="8"/>
  <c r="T98" i="8"/>
  <c r="T97" i="8"/>
  <c r="T96" i="8"/>
  <c r="U81" i="8"/>
  <c r="U80" i="8"/>
  <c r="U79" i="8"/>
  <c r="U78" i="8"/>
  <c r="T81" i="8"/>
  <c r="T80" i="8"/>
  <c r="T79" i="8"/>
  <c r="T78" i="8"/>
  <c r="U68" i="8"/>
  <c r="U67" i="8"/>
  <c r="U66" i="8"/>
  <c r="U65" i="8"/>
  <c r="U50" i="8"/>
  <c r="U49" i="8"/>
  <c r="T50" i="8"/>
  <c r="T49" i="8"/>
  <c r="U35" i="8"/>
  <c r="U34" i="8"/>
  <c r="U33" i="8"/>
  <c r="U32" i="8"/>
  <c r="U31" i="8"/>
  <c r="U30" i="8"/>
  <c r="T35" i="8"/>
  <c r="T34" i="8"/>
  <c r="T33" i="8"/>
  <c r="T32" i="8"/>
  <c r="T31" i="8"/>
  <c r="T30" i="8"/>
  <c r="U18" i="8"/>
  <c r="U17" i="8"/>
  <c r="U16" i="8"/>
  <c r="U15" i="8"/>
  <c r="U142" i="2"/>
  <c r="U143" i="2"/>
  <c r="U141" i="2"/>
  <c r="U45" i="13" l="1"/>
  <c r="U11" i="16"/>
  <c r="U54" i="15"/>
  <c r="U21" i="15"/>
  <c r="U64" i="13"/>
  <c r="U62" i="12"/>
  <c r="U54" i="12"/>
  <c r="U37" i="12"/>
  <c r="U29" i="12"/>
  <c r="U76" i="11"/>
  <c r="U70" i="11"/>
  <c r="U80" i="13" l="1"/>
  <c r="E10" i="17"/>
  <c r="U72" i="10"/>
  <c r="M160" i="2" l="1"/>
  <c r="L160" i="2"/>
  <c r="K160" i="2"/>
  <c r="M150" i="2"/>
  <c r="L150" i="2"/>
  <c r="K150" i="2"/>
  <c r="Q139" i="2"/>
  <c r="P139" i="2"/>
  <c r="O139" i="2"/>
  <c r="N139" i="2"/>
  <c r="M139" i="2"/>
  <c r="L139" i="2"/>
  <c r="K139" i="2"/>
  <c r="J139" i="2"/>
  <c r="H139" i="2"/>
  <c r="G139" i="2"/>
  <c r="R126" i="2"/>
  <c r="Q126" i="2"/>
  <c r="M126" i="2"/>
  <c r="L126" i="2"/>
  <c r="K126" i="2"/>
  <c r="J126" i="2"/>
  <c r="I126" i="2"/>
  <c r="H126" i="2"/>
  <c r="G126" i="2"/>
  <c r="S109" i="2"/>
  <c r="R109" i="2"/>
  <c r="J109" i="2"/>
  <c r="I109" i="2"/>
  <c r="H109" i="2"/>
  <c r="G109" i="2"/>
  <c r="Q93" i="2"/>
  <c r="M93" i="2"/>
  <c r="L93" i="2"/>
  <c r="K93" i="2"/>
  <c r="J93" i="2"/>
  <c r="I93" i="2"/>
  <c r="H93" i="2"/>
  <c r="G93" i="2"/>
  <c r="S73" i="2"/>
  <c r="Q73" i="2"/>
  <c r="K73" i="2"/>
  <c r="J73" i="2"/>
  <c r="I73" i="2"/>
  <c r="H73" i="2"/>
  <c r="G73" i="2"/>
  <c r="T122" i="8"/>
  <c r="Q122" i="8"/>
  <c r="J122" i="8"/>
  <c r="I122" i="8"/>
  <c r="H122" i="8"/>
  <c r="G122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U86" i="8"/>
  <c r="T86" i="8"/>
  <c r="S86" i="8"/>
  <c r="R86" i="8"/>
  <c r="Q86" i="8"/>
  <c r="P86" i="8"/>
  <c r="O86" i="8"/>
  <c r="N86" i="8"/>
  <c r="L86" i="8"/>
  <c r="K86" i="8"/>
  <c r="J86" i="8"/>
  <c r="I86" i="8"/>
  <c r="H86" i="8"/>
  <c r="G86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S60" i="2"/>
  <c r="R60" i="2"/>
  <c r="Q60" i="2"/>
  <c r="P60" i="2"/>
  <c r="O60" i="2"/>
  <c r="N60" i="2"/>
  <c r="M60" i="2"/>
  <c r="L60" i="2"/>
  <c r="K60" i="2"/>
  <c r="J60" i="2"/>
  <c r="I60" i="2"/>
  <c r="H60" i="2"/>
  <c r="G123" i="8" l="1"/>
  <c r="U58" i="2"/>
  <c r="U57" i="2"/>
  <c r="T58" i="2"/>
  <c r="T57" i="2"/>
  <c r="K54" i="13" l="1"/>
  <c r="L54" i="13"/>
  <c r="M54" i="13"/>
  <c r="N54" i="13"/>
  <c r="O54" i="13"/>
  <c r="P54" i="13"/>
  <c r="Q54" i="13"/>
  <c r="R54" i="13"/>
  <c r="S54" i="13"/>
  <c r="U54" i="13"/>
  <c r="F6" i="17" s="1"/>
  <c r="T52" i="13"/>
  <c r="T53" i="13"/>
  <c r="U53" i="13"/>
  <c r="T54" i="13" l="1"/>
  <c r="U44" i="16"/>
  <c r="S160" i="2" l="1"/>
  <c r="R160" i="2"/>
  <c r="Q160" i="2"/>
  <c r="P160" i="2"/>
  <c r="O160" i="2"/>
  <c r="N160" i="2"/>
  <c r="J160" i="2"/>
  <c r="I160" i="2"/>
  <c r="H160" i="2"/>
  <c r="G160" i="2"/>
  <c r="M54" i="15"/>
  <c r="L54" i="15"/>
  <c r="K54" i="15"/>
  <c r="T54" i="15"/>
  <c r="U52" i="15"/>
  <c r="U51" i="15"/>
  <c r="T52" i="15"/>
  <c r="T51" i="15"/>
  <c r="S150" i="2"/>
  <c r="R150" i="2"/>
  <c r="Q150" i="2"/>
  <c r="P150" i="2"/>
  <c r="O150" i="2"/>
  <c r="N150" i="2"/>
  <c r="J150" i="2"/>
  <c r="J161" i="2" s="1"/>
  <c r="I150" i="2"/>
  <c r="H150" i="2"/>
  <c r="H161" i="2" s="1"/>
  <c r="G150" i="2"/>
  <c r="G161" i="2" s="1"/>
  <c r="S139" i="2"/>
  <c r="R139" i="2"/>
  <c r="I139" i="2"/>
  <c r="S126" i="2"/>
  <c r="P126" i="2"/>
  <c r="O126" i="2"/>
  <c r="N126" i="2"/>
  <c r="Q109" i="2"/>
  <c r="P109" i="2"/>
  <c r="O109" i="2"/>
  <c r="N109" i="2"/>
  <c r="M109" i="2"/>
  <c r="L109" i="2"/>
  <c r="K109" i="2"/>
  <c r="K161" i="2" s="1"/>
  <c r="T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S93" i="2"/>
  <c r="R93" i="2"/>
  <c r="P93" i="2"/>
  <c r="O93" i="2"/>
  <c r="N93" i="2"/>
  <c r="R73" i="2"/>
  <c r="P73" i="2"/>
  <c r="O73" i="2"/>
  <c r="N73" i="2"/>
  <c r="M73" i="2"/>
  <c r="M161" i="2" s="1"/>
  <c r="L73" i="2"/>
  <c r="L161" i="2" s="1"/>
  <c r="R161" i="2" l="1"/>
  <c r="N161" i="2"/>
  <c r="P161" i="2"/>
  <c r="I161" i="2"/>
  <c r="S161" i="2"/>
  <c r="O161" i="2"/>
  <c r="Q161" i="2"/>
  <c r="U56" i="2" l="1"/>
  <c r="T56" i="2"/>
  <c r="U43" i="2"/>
  <c r="U42" i="2"/>
  <c r="U41" i="2"/>
  <c r="U40" i="2"/>
  <c r="U39" i="2"/>
  <c r="T41" i="2"/>
  <c r="T43" i="2"/>
  <c r="T42" i="2"/>
  <c r="T40" i="2"/>
  <c r="T39" i="2"/>
  <c r="U114" i="2" l="1"/>
  <c r="U47" i="16" l="1"/>
  <c r="U46" i="16"/>
  <c r="T47" i="16"/>
  <c r="T46" i="16"/>
  <c r="U41" i="16"/>
  <c r="T41" i="16"/>
  <c r="U57" i="15"/>
  <c r="T57" i="15"/>
  <c r="U77" i="13"/>
  <c r="U76" i="13"/>
  <c r="T77" i="13"/>
  <c r="T76" i="13"/>
  <c r="U59" i="12"/>
  <c r="T59" i="12"/>
  <c r="U51" i="11"/>
  <c r="T51" i="11"/>
  <c r="U19" i="10"/>
  <c r="U22" i="10" s="1"/>
  <c r="T19" i="10"/>
  <c r="J46" i="12" l="1"/>
  <c r="U103" i="2" l="1"/>
  <c r="T103" i="2"/>
  <c r="U100" i="2"/>
  <c r="T108" i="2"/>
  <c r="T107" i="2"/>
  <c r="T106" i="2"/>
  <c r="T105" i="2"/>
  <c r="T104" i="2"/>
  <c r="U104" i="2"/>
  <c r="T69" i="2" l="1"/>
  <c r="U69" i="2"/>
  <c r="S50" i="16" l="1"/>
  <c r="R50" i="16"/>
  <c r="Q50" i="16"/>
  <c r="P50" i="16"/>
  <c r="O50" i="16"/>
  <c r="N50" i="16"/>
  <c r="M50" i="16"/>
  <c r="L50" i="16"/>
  <c r="K50" i="16"/>
  <c r="J50" i="16"/>
  <c r="I50" i="16"/>
  <c r="H50" i="16"/>
  <c r="G50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M43" i="14"/>
  <c r="K43" i="14"/>
  <c r="J43" i="14"/>
  <c r="I43" i="14"/>
  <c r="H43" i="14"/>
  <c r="G43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J54" i="13"/>
  <c r="I54" i="13"/>
  <c r="H54" i="13"/>
  <c r="G54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U53" i="11"/>
  <c r="U52" i="11"/>
  <c r="T52" i="11"/>
  <c r="T54" i="11" s="1"/>
  <c r="T53" i="11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S63" i="10"/>
  <c r="R63" i="10"/>
  <c r="Q63" i="10"/>
  <c r="P63" i="10"/>
  <c r="O63" i="10"/>
  <c r="N63" i="10"/>
  <c r="M63" i="10"/>
  <c r="L63" i="10"/>
  <c r="K63" i="10"/>
  <c r="I63" i="10"/>
  <c r="H63" i="10"/>
  <c r="J63" i="10"/>
  <c r="G63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V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S122" i="8"/>
  <c r="R122" i="8"/>
  <c r="P122" i="8"/>
  <c r="O122" i="8"/>
  <c r="N122" i="8"/>
  <c r="M122" i="8"/>
  <c r="L122" i="8"/>
  <c r="K122" i="8"/>
  <c r="M86" i="8"/>
  <c r="U54" i="11" l="1"/>
  <c r="G81" i="13"/>
  <c r="H81" i="13"/>
  <c r="G73" i="10"/>
  <c r="I73" i="10"/>
  <c r="M73" i="10"/>
  <c r="O73" i="10"/>
  <c r="S73" i="10"/>
  <c r="J60" i="14"/>
  <c r="H77" i="11"/>
  <c r="J77" i="11"/>
  <c r="L77" i="11"/>
  <c r="N77" i="11"/>
  <c r="P77" i="11"/>
  <c r="R77" i="11"/>
  <c r="H73" i="10"/>
  <c r="J73" i="10"/>
  <c r="L73" i="10"/>
  <c r="N73" i="10"/>
  <c r="P73" i="10"/>
  <c r="R73" i="10"/>
  <c r="R123" i="8"/>
  <c r="J123" i="8"/>
  <c r="K123" i="8"/>
  <c r="S123" i="8"/>
  <c r="M77" i="11"/>
  <c r="L123" i="8"/>
  <c r="M123" i="8"/>
  <c r="G77" i="11"/>
  <c r="O77" i="11"/>
  <c r="N123" i="8"/>
  <c r="O123" i="8"/>
  <c r="I77" i="11"/>
  <c r="Q77" i="11"/>
  <c r="H60" i="14"/>
  <c r="H123" i="8"/>
  <c r="P123" i="8"/>
  <c r="I123" i="8"/>
  <c r="Q123" i="8"/>
  <c r="K77" i="11"/>
  <c r="S77" i="11"/>
  <c r="J81" i="13"/>
  <c r="L81" i="13"/>
  <c r="N81" i="13"/>
  <c r="P81" i="13"/>
  <c r="R81" i="13"/>
  <c r="I81" i="13"/>
  <c r="K81" i="13"/>
  <c r="M81" i="13"/>
  <c r="O81" i="13"/>
  <c r="Q81" i="13"/>
  <c r="S81" i="13"/>
  <c r="G60" i="14"/>
  <c r="I60" i="14"/>
  <c r="K60" i="14"/>
  <c r="M60" i="14"/>
  <c r="U42" i="16"/>
  <c r="T42" i="16"/>
  <c r="U28" i="16"/>
  <c r="T28" i="16"/>
  <c r="U58" i="15"/>
  <c r="T58" i="15"/>
  <c r="U42" i="15"/>
  <c r="T42" i="15"/>
  <c r="U34" i="15"/>
  <c r="U33" i="15"/>
  <c r="T34" i="15"/>
  <c r="T33" i="15"/>
  <c r="T35" i="15"/>
  <c r="U25" i="15"/>
  <c r="T25" i="15"/>
  <c r="U71" i="13"/>
  <c r="U59" i="13"/>
  <c r="U60" i="13"/>
  <c r="T59" i="13"/>
  <c r="U43" i="13"/>
  <c r="T43" i="13"/>
  <c r="U27" i="13"/>
  <c r="T27" i="13"/>
  <c r="U16" i="13"/>
  <c r="U15" i="13"/>
  <c r="T16" i="13"/>
  <c r="T15" i="13"/>
  <c r="U37" i="11"/>
  <c r="U41" i="11" s="1"/>
  <c r="T37" i="11"/>
  <c r="T38" i="11"/>
  <c r="U38" i="11"/>
  <c r="U31" i="11"/>
  <c r="U32" i="11" s="1"/>
  <c r="T31" i="11"/>
  <c r="T32" i="11" s="1"/>
  <c r="U16" i="11"/>
  <c r="U15" i="11"/>
  <c r="T16" i="11"/>
  <c r="T15" i="11"/>
  <c r="U58" i="10"/>
  <c r="T58" i="10"/>
  <c r="U50" i="10"/>
  <c r="U49" i="10"/>
  <c r="U52" i="10" s="1"/>
  <c r="T50" i="10"/>
  <c r="T49" i="10"/>
  <c r="U32" i="10"/>
  <c r="U36" i="10" s="1"/>
  <c r="T32" i="10"/>
  <c r="U9" i="10"/>
  <c r="T9" i="10"/>
  <c r="U103" i="8"/>
  <c r="U102" i="8"/>
  <c r="T103" i="8"/>
  <c r="T102" i="8"/>
  <c r="U83" i="8"/>
  <c r="U82" i="8"/>
  <c r="T83" i="8"/>
  <c r="T82" i="8"/>
  <c r="U52" i="8"/>
  <c r="U51" i="8"/>
  <c r="U56" i="8" s="1"/>
  <c r="T52" i="8"/>
  <c r="T51" i="8"/>
  <c r="T56" i="8" s="1"/>
  <c r="U20" i="8"/>
  <c r="U19" i="8"/>
  <c r="T20" i="8"/>
  <c r="T19" i="8"/>
  <c r="T22" i="8" s="1"/>
  <c r="U18" i="11" l="1"/>
  <c r="U17" i="11"/>
  <c r="G12" i="12"/>
  <c r="G21" i="12"/>
  <c r="G37" i="12"/>
  <c r="G46" i="12"/>
  <c r="G54" i="12"/>
  <c r="G62" i="12"/>
  <c r="U124" i="2" l="1"/>
  <c r="T124" i="2"/>
  <c r="U54" i="8" l="1"/>
  <c r="U53" i="8"/>
  <c r="T54" i="8"/>
  <c r="T53" i="8"/>
  <c r="U104" i="8"/>
  <c r="T104" i="8"/>
  <c r="U36" i="8"/>
  <c r="T36" i="8"/>
  <c r="T39" i="8" s="1"/>
  <c r="U69" i="8"/>
  <c r="U71" i="8" s="1"/>
  <c r="T69" i="8"/>
  <c r="T71" i="8" s="1"/>
  <c r="T147" i="2" l="1"/>
  <c r="U147" i="2"/>
  <c r="U84" i="8" l="1"/>
  <c r="T84" i="8"/>
  <c r="U21" i="16" l="1"/>
  <c r="U20" i="16"/>
  <c r="U23" i="16" s="1"/>
  <c r="T21" i="16"/>
  <c r="T20" i="16"/>
  <c r="U29" i="16"/>
  <c r="T29" i="16"/>
  <c r="U132" i="2"/>
  <c r="T132" i="2"/>
  <c r="T131" i="2"/>
  <c r="U78" i="13"/>
  <c r="T78" i="13"/>
  <c r="U11" i="10"/>
  <c r="U10" i="10"/>
  <c r="T11" i="10"/>
  <c r="T10" i="10"/>
  <c r="U43" i="10"/>
  <c r="U42" i="10"/>
  <c r="T43" i="10"/>
  <c r="T42" i="10"/>
  <c r="U45" i="10" l="1"/>
  <c r="U14" i="10"/>
  <c r="U48" i="16"/>
  <c r="T48" i="16"/>
  <c r="U43" i="16"/>
  <c r="T43" i="16"/>
  <c r="T44" i="16" s="1"/>
  <c r="U38" i="16"/>
  <c r="T38" i="16"/>
  <c r="U16" i="16"/>
  <c r="T16" i="16"/>
  <c r="U13" i="16"/>
  <c r="U17" i="16" s="1"/>
  <c r="T13" i="16"/>
  <c r="T9" i="16"/>
  <c r="T60" i="15"/>
  <c r="U59" i="15"/>
  <c r="U61" i="15" s="1"/>
  <c r="U60" i="15"/>
  <c r="T59" i="15"/>
  <c r="U53" i="15"/>
  <c r="T53" i="15"/>
  <c r="U44" i="15"/>
  <c r="T43" i="15"/>
  <c r="T38" i="15"/>
  <c r="U38" i="15"/>
  <c r="U37" i="15"/>
  <c r="T37" i="15"/>
  <c r="U36" i="15"/>
  <c r="T36" i="15"/>
  <c r="U35" i="15"/>
  <c r="T27" i="15"/>
  <c r="U27" i="15"/>
  <c r="U28" i="15"/>
  <c r="T28" i="15"/>
  <c r="U26" i="15"/>
  <c r="T26" i="15"/>
  <c r="U20" i="15"/>
  <c r="T20" i="15"/>
  <c r="U9" i="15"/>
  <c r="T9" i="15"/>
  <c r="U10" i="15"/>
  <c r="T10" i="15"/>
  <c r="U42" i="14"/>
  <c r="T41" i="14"/>
  <c r="T71" i="13"/>
  <c r="U68" i="13"/>
  <c r="U72" i="13" s="1"/>
  <c r="T68" i="13"/>
  <c r="U61" i="13"/>
  <c r="T61" i="13"/>
  <c r="T60" i="13"/>
  <c r="U62" i="13"/>
  <c r="T62" i="13"/>
  <c r="U30" i="13"/>
  <c r="T30" i="13"/>
  <c r="U29" i="13"/>
  <c r="T29" i="13"/>
  <c r="U28" i="13"/>
  <c r="U31" i="13" s="1"/>
  <c r="T28" i="13"/>
  <c r="T20" i="13"/>
  <c r="U17" i="13"/>
  <c r="T17" i="13"/>
  <c r="U18" i="13"/>
  <c r="T18" i="13"/>
  <c r="U61" i="12"/>
  <c r="T61" i="12"/>
  <c r="T60" i="12"/>
  <c r="U53" i="12"/>
  <c r="T53" i="12"/>
  <c r="T52" i="12"/>
  <c r="U52" i="12"/>
  <c r="U45" i="12"/>
  <c r="T45" i="12"/>
  <c r="U44" i="12"/>
  <c r="T44" i="12"/>
  <c r="U43" i="12"/>
  <c r="U46" i="12" s="1"/>
  <c r="U36" i="12"/>
  <c r="T36" i="12"/>
  <c r="U35" i="12"/>
  <c r="T35" i="12"/>
  <c r="T28" i="12"/>
  <c r="U27" i="12"/>
  <c r="U28" i="12"/>
  <c r="T27" i="12"/>
  <c r="U20" i="12"/>
  <c r="T20" i="12"/>
  <c r="U19" i="12"/>
  <c r="T19" i="12"/>
  <c r="U18" i="12"/>
  <c r="U21" i="12" s="1"/>
  <c r="T18" i="12"/>
  <c r="U11" i="12"/>
  <c r="U10" i="12"/>
  <c r="U9" i="12"/>
  <c r="U12" i="12" s="1"/>
  <c r="T11" i="12"/>
  <c r="T10" i="12"/>
  <c r="T9" i="12"/>
  <c r="T60" i="11"/>
  <c r="U60" i="11"/>
  <c r="U59" i="11"/>
  <c r="T59" i="11"/>
  <c r="U58" i="11"/>
  <c r="T58" i="11"/>
  <c r="U57" i="11"/>
  <c r="U61" i="11" s="1"/>
  <c r="T57" i="11"/>
  <c r="U39" i="11"/>
  <c r="U40" i="11"/>
  <c r="T40" i="11"/>
  <c r="T39" i="11"/>
  <c r="T17" i="11"/>
  <c r="T18" i="11" s="1"/>
  <c r="T61" i="10"/>
  <c r="U62" i="10"/>
  <c r="U61" i="10"/>
  <c r="U60" i="10"/>
  <c r="U59" i="10"/>
  <c r="T62" i="10"/>
  <c r="T60" i="10"/>
  <c r="T59" i="10"/>
  <c r="U51" i="10"/>
  <c r="T51" i="10"/>
  <c r="T52" i="10" s="1"/>
  <c r="U35" i="10"/>
  <c r="U34" i="10"/>
  <c r="U33" i="10"/>
  <c r="U21" i="10"/>
  <c r="T35" i="10"/>
  <c r="T34" i="10"/>
  <c r="T33" i="10"/>
  <c r="U13" i="10"/>
  <c r="T12" i="10"/>
  <c r="T14" i="10" s="1"/>
  <c r="T13" i="10"/>
  <c r="T20" i="10"/>
  <c r="U12" i="10"/>
  <c r="U105" i="8"/>
  <c r="T105" i="8"/>
  <c r="U85" i="8"/>
  <c r="T85" i="8"/>
  <c r="U70" i="8"/>
  <c r="T70" i="8"/>
  <c r="U55" i="8"/>
  <c r="T55" i="8"/>
  <c r="U38" i="8"/>
  <c r="U37" i="8"/>
  <c r="T38" i="8"/>
  <c r="T37" i="8"/>
  <c r="T21" i="8"/>
  <c r="U21" i="8"/>
  <c r="T36" i="10" l="1"/>
  <c r="U63" i="10"/>
  <c r="U73" i="10" s="1"/>
  <c r="T63" i="10"/>
  <c r="T31" i="13"/>
  <c r="U39" i="15"/>
  <c r="T17" i="16"/>
  <c r="T41" i="11"/>
  <c r="T21" i="15"/>
  <c r="T39" i="15"/>
  <c r="T29" i="15"/>
  <c r="T72" i="13"/>
  <c r="U29" i="15"/>
  <c r="T61" i="15"/>
  <c r="T61" i="11"/>
  <c r="U63" i="12" l="1"/>
  <c r="S17" i="16" l="1"/>
  <c r="R17" i="16"/>
  <c r="Q17" i="16"/>
  <c r="P17" i="16"/>
  <c r="O17" i="16"/>
  <c r="N17" i="16"/>
  <c r="M17" i="16"/>
  <c r="L17" i="16"/>
  <c r="K17" i="16"/>
  <c r="J17" i="16"/>
  <c r="I17" i="16"/>
  <c r="H17" i="16"/>
  <c r="G17" i="16"/>
  <c r="N39" i="15"/>
  <c r="M39" i="15"/>
  <c r="L39" i="15"/>
  <c r="K39" i="15"/>
  <c r="J39" i="15"/>
  <c r="I39" i="15"/>
  <c r="H39" i="15"/>
  <c r="G39" i="15"/>
  <c r="T62" i="12"/>
  <c r="J62" i="12"/>
  <c r="H62" i="12"/>
  <c r="T54" i="12"/>
  <c r="J54" i="12"/>
  <c r="H54" i="12"/>
  <c r="T46" i="12"/>
  <c r="I46" i="12"/>
  <c r="H46" i="12"/>
  <c r="T37" i="12"/>
  <c r="J37" i="12"/>
  <c r="H37" i="12"/>
  <c r="T29" i="12"/>
  <c r="J29" i="12"/>
  <c r="H29" i="12"/>
  <c r="G29" i="12"/>
  <c r="G63" i="12" s="1"/>
  <c r="T21" i="12"/>
  <c r="J21" i="12"/>
  <c r="I21" i="12"/>
  <c r="H21" i="12"/>
  <c r="T12" i="12"/>
  <c r="J12" i="12"/>
  <c r="I12" i="12"/>
  <c r="H12" i="12"/>
  <c r="H63" i="12" l="1"/>
  <c r="J63" i="12"/>
  <c r="T63" i="12"/>
  <c r="C3" i="17"/>
  <c r="U137" i="2"/>
  <c r="T137" i="2"/>
  <c r="U135" i="2"/>
  <c r="T135" i="2"/>
  <c r="U71" i="2"/>
  <c r="U70" i="2"/>
  <c r="T71" i="2"/>
  <c r="T70" i="2"/>
  <c r="U49" i="16" l="1"/>
  <c r="U50" i="16" s="1"/>
  <c r="U30" i="16"/>
  <c r="U31" i="16" s="1"/>
  <c r="T30" i="16"/>
  <c r="T31" i="16" s="1"/>
  <c r="U22" i="16"/>
  <c r="T22" i="16"/>
  <c r="T23" i="16" s="1"/>
  <c r="U9" i="16"/>
  <c r="U20" i="10"/>
  <c r="T21" i="10"/>
  <c r="T22" i="10" s="1"/>
  <c r="I7" i="17" l="1"/>
  <c r="W41" i="11"/>
  <c r="V41" i="11"/>
  <c r="I6" i="17"/>
  <c r="M23" i="16" l="1"/>
  <c r="M51" i="16" s="1"/>
  <c r="L23" i="16"/>
  <c r="L51" i="16" s="1"/>
  <c r="K23" i="16"/>
  <c r="K51" i="16" s="1"/>
  <c r="U79" i="13" l="1"/>
  <c r="U43" i="15"/>
  <c r="U50" i="14"/>
  <c r="U51" i="14" s="1"/>
  <c r="G9" i="17" s="1"/>
  <c r="T50" i="14"/>
  <c r="T51" i="14" s="1"/>
  <c r="U32" i="14"/>
  <c r="U33" i="14"/>
  <c r="T32" i="14"/>
  <c r="T33" i="14"/>
  <c r="U24" i="14"/>
  <c r="T24" i="14"/>
  <c r="T79" i="13"/>
  <c r="T80" i="13" s="1"/>
  <c r="U63" i="13"/>
  <c r="T63" i="13"/>
  <c r="T64" i="13" s="1"/>
  <c r="T70" i="11"/>
  <c r="T77" i="11" s="1"/>
  <c r="U134" i="2" l="1"/>
  <c r="U133" i="2"/>
  <c r="U131" i="2"/>
  <c r="U130" i="2"/>
  <c r="U129" i="2"/>
  <c r="U128" i="2"/>
  <c r="T128" i="2"/>
  <c r="T134" i="2"/>
  <c r="T133" i="2"/>
  <c r="T130" i="2"/>
  <c r="T129" i="2"/>
  <c r="U102" i="2"/>
  <c r="U101" i="2"/>
  <c r="U99" i="2"/>
  <c r="U98" i="2"/>
  <c r="U97" i="2"/>
  <c r="U96" i="2"/>
  <c r="U95" i="2"/>
  <c r="T102" i="2"/>
  <c r="T101" i="2"/>
  <c r="T100" i="2"/>
  <c r="T99" i="2"/>
  <c r="T98" i="2"/>
  <c r="T97" i="2"/>
  <c r="T96" i="2"/>
  <c r="T95" i="2"/>
  <c r="T109" i="2" l="1"/>
  <c r="T141" i="2"/>
  <c r="T142" i="2"/>
  <c r="T143" i="2"/>
  <c r="T144" i="2"/>
  <c r="T145" i="2"/>
  <c r="U62" i="2"/>
  <c r="U63" i="2"/>
  <c r="U64" i="2"/>
  <c r="U65" i="2"/>
  <c r="U66" i="2"/>
  <c r="U67" i="2"/>
  <c r="U68" i="2"/>
  <c r="T62" i="2"/>
  <c r="T63" i="2"/>
  <c r="T64" i="2"/>
  <c r="T65" i="2"/>
  <c r="T66" i="2"/>
  <c r="T67" i="2"/>
  <c r="T68" i="2"/>
  <c r="T6" i="2" l="1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44" i="2"/>
  <c r="T4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44" i="2"/>
  <c r="U45" i="2"/>
  <c r="U60" i="2" l="1"/>
  <c r="U153" i="2"/>
  <c r="T153" i="2"/>
  <c r="U115" i="2" l="1"/>
  <c r="U116" i="2"/>
  <c r="U117" i="2"/>
  <c r="U118" i="2"/>
  <c r="U119" i="2"/>
  <c r="U120" i="2"/>
  <c r="T118" i="2"/>
  <c r="T119" i="2"/>
  <c r="T120" i="2"/>
  <c r="T115" i="2"/>
  <c r="T116" i="2"/>
  <c r="T117" i="2"/>
  <c r="T146" i="2" l="1"/>
  <c r="U144" i="2"/>
  <c r="U145" i="2"/>
  <c r="U146" i="2"/>
  <c r="U89" i="2" l="1"/>
  <c r="U90" i="2"/>
  <c r="U91" i="2"/>
  <c r="T89" i="2"/>
  <c r="T90" i="2"/>
  <c r="T91" i="2"/>
  <c r="U87" i="2"/>
  <c r="U88" i="2"/>
  <c r="T87" i="2"/>
  <c r="T88" i="2"/>
  <c r="U148" i="2" l="1"/>
  <c r="U149" i="2"/>
  <c r="T148" i="2"/>
  <c r="T149" i="2"/>
  <c r="U150" i="2" l="1"/>
  <c r="T150" i="2"/>
  <c r="U59" i="2"/>
  <c r="T59" i="2"/>
  <c r="T60" i="2" s="1"/>
  <c r="T44" i="15" l="1"/>
  <c r="T45" i="15"/>
  <c r="U45" i="15"/>
  <c r="U46" i="15" s="1"/>
  <c r="T11" i="15"/>
  <c r="U11" i="15"/>
  <c r="T12" i="15"/>
  <c r="U12" i="15"/>
  <c r="T17" i="14"/>
  <c r="T18" i="14" s="1"/>
  <c r="U17" i="14"/>
  <c r="U18" i="14" s="1"/>
  <c r="T25" i="14"/>
  <c r="T26" i="14" s="1"/>
  <c r="U25" i="14"/>
  <c r="U26" i="14" s="1"/>
  <c r="T34" i="14"/>
  <c r="T35" i="14" s="1"/>
  <c r="U34" i="14"/>
  <c r="U35" i="14" s="1"/>
  <c r="T40" i="14"/>
  <c r="U40" i="14"/>
  <c r="U41" i="14"/>
  <c r="T42" i="14"/>
  <c r="T57" i="14"/>
  <c r="U57" i="14"/>
  <c r="T58" i="14"/>
  <c r="U58" i="14"/>
  <c r="T9" i="14"/>
  <c r="T10" i="14"/>
  <c r="U9" i="14"/>
  <c r="U10" i="14"/>
  <c r="T44" i="13"/>
  <c r="T45" i="13" s="1"/>
  <c r="U44" i="13"/>
  <c r="T19" i="13"/>
  <c r="T21" i="13" s="1"/>
  <c r="U19" i="13"/>
  <c r="U20" i="13"/>
  <c r="U77" i="11"/>
  <c r="U70" i="10"/>
  <c r="U71" i="10"/>
  <c r="T70" i="10"/>
  <c r="T71" i="10"/>
  <c r="U44" i="10"/>
  <c r="T44" i="10"/>
  <c r="T45" i="10" s="1"/>
  <c r="T121" i="8"/>
  <c r="T123" i="8" s="1"/>
  <c r="U121" i="8"/>
  <c r="U123" i="8" s="1"/>
  <c r="U77" i="2"/>
  <c r="U78" i="2"/>
  <c r="U79" i="2"/>
  <c r="U80" i="2"/>
  <c r="U81" i="2"/>
  <c r="U82" i="2"/>
  <c r="U83" i="2"/>
  <c r="U84" i="2"/>
  <c r="U85" i="2"/>
  <c r="U86" i="2"/>
  <c r="T76" i="2"/>
  <c r="T77" i="2"/>
  <c r="T78" i="2"/>
  <c r="T79" i="2"/>
  <c r="T80" i="2"/>
  <c r="T81" i="2"/>
  <c r="T82" i="2"/>
  <c r="T83" i="2"/>
  <c r="T84" i="2"/>
  <c r="T85" i="2"/>
  <c r="T86" i="2"/>
  <c r="U75" i="2"/>
  <c r="T75" i="2"/>
  <c r="U105" i="2"/>
  <c r="U106" i="2"/>
  <c r="U107" i="2"/>
  <c r="U108" i="2"/>
  <c r="T111" i="2"/>
  <c r="T112" i="2"/>
  <c r="T113" i="2"/>
  <c r="T114" i="2"/>
  <c r="T125" i="2"/>
  <c r="U112" i="2"/>
  <c r="U113" i="2"/>
  <c r="U125" i="2"/>
  <c r="U111" i="2"/>
  <c r="U136" i="2"/>
  <c r="T136" i="2"/>
  <c r="T72" i="2"/>
  <c r="T73" i="2" s="1"/>
  <c r="U152" i="2"/>
  <c r="U160" i="2" s="1"/>
  <c r="T152" i="2"/>
  <c r="U72" i="2"/>
  <c r="U73" i="2" s="1"/>
  <c r="U13" i="15" l="1"/>
  <c r="U62" i="15" s="1"/>
  <c r="U11" i="14"/>
  <c r="U21" i="13"/>
  <c r="U81" i="13" s="1"/>
  <c r="T126" i="2"/>
  <c r="U109" i="2"/>
  <c r="U59" i="14"/>
  <c r="U43" i="14"/>
  <c r="U126" i="2"/>
  <c r="T72" i="10"/>
  <c r="T73" i="10" s="1"/>
  <c r="T59" i="14"/>
  <c r="T13" i="15"/>
  <c r="T11" i="14"/>
  <c r="T81" i="13"/>
  <c r="T43" i="14"/>
  <c r="T46" i="15"/>
  <c r="T60" i="14" l="1"/>
  <c r="U60" i="14"/>
  <c r="T62" i="15"/>
  <c r="U158" i="2"/>
  <c r="U159" i="2"/>
  <c r="T158" i="2"/>
  <c r="T159" i="2"/>
  <c r="U138" i="2"/>
  <c r="U139" i="2" s="1"/>
  <c r="T138" i="2"/>
  <c r="T139" i="2" s="1"/>
  <c r="U92" i="2"/>
  <c r="U93" i="2" s="1"/>
  <c r="T92" i="2"/>
  <c r="T93" i="2" s="1"/>
  <c r="T160" i="2" l="1"/>
  <c r="T161" i="2" s="1"/>
  <c r="U161" i="2"/>
  <c r="T49" i="16"/>
  <c r="T50" i="16" s="1"/>
  <c r="V61" i="11" l="1"/>
  <c r="W61" i="11"/>
  <c r="X61" i="11"/>
  <c r="D9" i="17"/>
  <c r="U10" i="16" l="1"/>
  <c r="U51" i="16" s="1"/>
  <c r="T10" i="16"/>
  <c r="T11" i="16" s="1"/>
  <c r="T51" i="16" s="1"/>
  <c r="I5" i="17" l="1"/>
  <c r="S23" i="16"/>
  <c r="S51" i="16" s="1"/>
  <c r="R23" i="16"/>
  <c r="R51" i="16" s="1"/>
  <c r="Q23" i="16"/>
  <c r="Q51" i="16" s="1"/>
  <c r="P23" i="16"/>
  <c r="P51" i="16" s="1"/>
  <c r="O23" i="16"/>
  <c r="O51" i="16" s="1"/>
  <c r="N23" i="16"/>
  <c r="N51" i="16" s="1"/>
  <c r="J23" i="16"/>
  <c r="J51" i="16" s="1"/>
  <c r="I23" i="16"/>
  <c r="I51" i="16" s="1"/>
  <c r="H23" i="16"/>
  <c r="H51" i="16" s="1"/>
  <c r="G23" i="16"/>
  <c r="G51" i="16" s="1"/>
  <c r="D8" i="17" l="1"/>
  <c r="C10" i="17"/>
  <c r="F10" i="17" l="1"/>
  <c r="F8" i="17"/>
  <c r="F4" i="17"/>
  <c r="I9" i="17"/>
  <c r="C9" i="17"/>
  <c r="I4" i="17"/>
  <c r="F9" i="17"/>
  <c r="F5" i="17" l="1"/>
  <c r="F3" i="17"/>
  <c r="I8" i="17"/>
  <c r="F11" i="17" l="1"/>
  <c r="D3" i="17"/>
  <c r="B4" i="17"/>
  <c r="I3" i="17"/>
  <c r="I11" i="17" s="1"/>
  <c r="G54" i="15" l="1"/>
  <c r="H54" i="15"/>
  <c r="I54" i="15"/>
  <c r="J54" i="15"/>
  <c r="N54" i="15"/>
  <c r="N62" i="15" s="1"/>
  <c r="O54" i="15"/>
  <c r="P54" i="15"/>
  <c r="Q54" i="15"/>
  <c r="R54" i="15"/>
  <c r="S54" i="15"/>
  <c r="H46" i="15"/>
  <c r="I46" i="15"/>
  <c r="J46" i="15"/>
  <c r="K46" i="15"/>
  <c r="K62" i="15" s="1"/>
  <c r="L46" i="15"/>
  <c r="L62" i="15" s="1"/>
  <c r="M46" i="15"/>
  <c r="M62" i="15" s="1"/>
  <c r="N46" i="15"/>
  <c r="O46" i="15"/>
  <c r="P46" i="15"/>
  <c r="Q46" i="15"/>
  <c r="R46" i="15"/>
  <c r="S46" i="15"/>
  <c r="G46" i="15"/>
  <c r="O39" i="15"/>
  <c r="P39" i="15"/>
  <c r="Q39" i="15"/>
  <c r="R39" i="15"/>
  <c r="S39" i="15"/>
  <c r="L62" i="12"/>
  <c r="I62" i="12"/>
  <c r="K62" i="12"/>
  <c r="M62" i="12"/>
  <c r="N62" i="12"/>
  <c r="O62" i="12"/>
  <c r="P62" i="12"/>
  <c r="Q62" i="12"/>
  <c r="R62" i="12"/>
  <c r="S62" i="12"/>
  <c r="I54" i="12"/>
  <c r="K54" i="12"/>
  <c r="L54" i="12"/>
  <c r="M54" i="12"/>
  <c r="N54" i="12"/>
  <c r="O54" i="12"/>
  <c r="P54" i="12"/>
  <c r="Q54" i="12"/>
  <c r="R54" i="12"/>
  <c r="S54" i="12"/>
  <c r="K46" i="12"/>
  <c r="L46" i="12"/>
  <c r="M46" i="12"/>
  <c r="N46" i="12"/>
  <c r="O46" i="12"/>
  <c r="P46" i="12"/>
  <c r="Q46" i="12"/>
  <c r="R46" i="12"/>
  <c r="S46" i="12"/>
  <c r="I37" i="12"/>
  <c r="K37" i="12"/>
  <c r="L37" i="12"/>
  <c r="M37" i="12"/>
  <c r="N37" i="12"/>
  <c r="O37" i="12"/>
  <c r="P37" i="12"/>
  <c r="Q37" i="12"/>
  <c r="R37" i="12"/>
  <c r="S37" i="12"/>
  <c r="I29" i="12"/>
  <c r="K29" i="12"/>
  <c r="L29" i="12"/>
  <c r="M29" i="12"/>
  <c r="N29" i="12"/>
  <c r="O29" i="12"/>
  <c r="P29" i="12"/>
  <c r="Q29" i="12"/>
  <c r="R29" i="12"/>
  <c r="S29" i="12"/>
  <c r="K21" i="12"/>
  <c r="L21" i="12"/>
  <c r="M21" i="12"/>
  <c r="N21" i="12"/>
  <c r="O21" i="12"/>
  <c r="P21" i="12"/>
  <c r="Q21" i="12"/>
  <c r="R21" i="12"/>
  <c r="S21" i="12"/>
  <c r="K12" i="12"/>
  <c r="L12" i="12"/>
  <c r="M12" i="12"/>
  <c r="N12" i="12"/>
  <c r="O12" i="12"/>
  <c r="P12" i="12"/>
  <c r="Q12" i="12"/>
  <c r="R12" i="12"/>
  <c r="S12" i="12"/>
  <c r="W36" i="10"/>
  <c r="X36" i="10"/>
  <c r="D6" i="17"/>
  <c r="H10" i="17"/>
  <c r="J62" i="15" l="1"/>
  <c r="I62" i="15"/>
  <c r="Q62" i="15"/>
  <c r="H62" i="15"/>
  <c r="G62" i="15"/>
  <c r="I63" i="12"/>
  <c r="R62" i="15"/>
  <c r="P62" i="15"/>
  <c r="S62" i="15"/>
  <c r="O62" i="15"/>
  <c r="Q73" i="10"/>
  <c r="K73" i="10"/>
  <c r="E7" i="17"/>
  <c r="H8" i="17"/>
  <c r="Q63" i="12"/>
  <c r="M63" i="12"/>
  <c r="P63" i="12"/>
  <c r="L63" i="12"/>
  <c r="R63" i="12"/>
  <c r="N63" i="12"/>
  <c r="S63" i="12"/>
  <c r="O63" i="12"/>
  <c r="K63" i="12"/>
  <c r="G3" i="17" l="1"/>
  <c r="D10" i="17" l="1"/>
  <c r="H5" i="17"/>
  <c r="E3" i="17"/>
  <c r="L43" i="14" l="1"/>
  <c r="L60" i="14" s="1"/>
  <c r="N43" i="14"/>
  <c r="N60" i="14" s="1"/>
  <c r="O43" i="14"/>
  <c r="O60" i="14" s="1"/>
  <c r="P43" i="14"/>
  <c r="P60" i="14" s="1"/>
  <c r="Q43" i="14"/>
  <c r="Q60" i="14" s="1"/>
  <c r="R43" i="14"/>
  <c r="R60" i="14" s="1"/>
  <c r="S43" i="14"/>
  <c r="S60" i="14" s="1"/>
  <c r="G7" i="17" l="1"/>
  <c r="H7" i="17"/>
  <c r="H3" i="17"/>
  <c r="J3" i="17" s="1"/>
  <c r="G5" i="17"/>
  <c r="H6" i="17"/>
  <c r="H4" i="17" l="1"/>
  <c r="H11" i="17" s="1"/>
  <c r="G10" i="17"/>
  <c r="G6" i="17"/>
  <c r="G4" i="17"/>
  <c r="C7" i="17"/>
  <c r="G11" i="17" l="1"/>
  <c r="E8" i="17"/>
  <c r="E9" i="17"/>
  <c r="E5" i="17"/>
  <c r="B9" i="17"/>
  <c r="B8" i="17"/>
  <c r="B6" i="17"/>
  <c r="C5" i="17"/>
  <c r="B7" i="17"/>
  <c r="B10" i="17"/>
  <c r="J10" i="17" l="1"/>
  <c r="K10" i="17" s="1"/>
  <c r="J9" i="17"/>
  <c r="K9" i="17" s="1"/>
  <c r="B5" i="17"/>
  <c r="B11" i="17" s="1"/>
  <c r="K3" i="17" s="1"/>
  <c r="E4" i="17"/>
  <c r="E11" i="17" s="1"/>
  <c r="D4" i="17"/>
  <c r="D7" i="17"/>
  <c r="C6" i="17"/>
  <c r="J4" i="17" l="1"/>
  <c r="D11" i="17"/>
  <c r="J6" i="17"/>
  <c r="K6" i="17" s="1"/>
  <c r="J7" i="17"/>
  <c r="K7" i="17" s="1"/>
  <c r="J5" i="17"/>
  <c r="K5" i="17" l="1"/>
  <c r="C8" i="17"/>
  <c r="C11" i="17" s="1"/>
  <c r="K4" i="17" s="1"/>
  <c r="J8" i="17" l="1"/>
  <c r="K8" i="17" l="1"/>
  <c r="K11" i="17" s="1"/>
  <c r="J11" i="17"/>
</calcChain>
</file>

<file path=xl/sharedStrings.xml><?xml version="1.0" encoding="utf-8"?>
<sst xmlns="http://schemas.openxmlformats.org/spreadsheetml/2006/main" count="1438" uniqueCount="241">
  <si>
    <t>ที่</t>
  </si>
  <si>
    <t>เดือน</t>
  </si>
  <si>
    <t>Hcode</t>
  </si>
  <si>
    <t>Hmain</t>
  </si>
  <si>
    <t>ที่หนังสือเรียกเก็บ</t>
  </si>
  <si>
    <t xml:space="preserve">ลงวันที่ </t>
  </si>
  <si>
    <t>ผู้ป่วยนอกกรณีส่งต่อ</t>
  </si>
  <si>
    <t>ผู้ป่วยนอกกรณีอุบัติเหตุ/ฉุกเฉิน</t>
  </si>
  <si>
    <t>ค่าพาหนะในการส่งต่อ</t>
  </si>
  <si>
    <t>ค่าตรวจทางห้องปฏิบัติการ</t>
  </si>
  <si>
    <t>อุทธรณ์</t>
  </si>
  <si>
    <t>จัดสรร</t>
  </si>
  <si>
    <t>ผลการตรวจสอบ</t>
  </si>
  <si>
    <t>หมายเหตุ</t>
  </si>
  <si>
    <t>เอกสารแจ้ง สสจ.</t>
  </si>
  <si>
    <t>เอกสารอุทธรณ์</t>
  </si>
  <si>
    <t>ราย</t>
  </si>
  <si>
    <t>ค่าใช้จ่ายจริง</t>
  </si>
  <si>
    <t>ค่าตรวจพิเศษ</t>
  </si>
  <si>
    <t>เรียกเก็บ</t>
  </si>
  <si>
    <t>จำนวนเงิน</t>
  </si>
  <si>
    <t>อนุมัติ</t>
  </si>
  <si>
    <t>ไม่อนุมัติ</t>
  </si>
  <si>
    <t>โรงพยาบาลบึงกาฬ</t>
  </si>
  <si>
    <t>บึงกาฬ</t>
  </si>
  <si>
    <t xml:space="preserve">  </t>
  </si>
  <si>
    <t>รวม</t>
  </si>
  <si>
    <t>โรงพยาบาลเซกา</t>
  </si>
  <si>
    <t>เซกา</t>
  </si>
  <si>
    <t>โรงพยาบาลปากคาด</t>
  </si>
  <si>
    <t>โรงพยาบาลบึงโขงหลง</t>
  </si>
  <si>
    <t>บึงโขงหลง</t>
  </si>
  <si>
    <t>โรงพยาบาลพรเจริญ</t>
  </si>
  <si>
    <t>พรเจริญ</t>
  </si>
  <si>
    <t>โรงพยาบาลศรีวิไล</t>
  </si>
  <si>
    <t>ศรีวิไล</t>
  </si>
  <si>
    <t>โรงพยาบาลโซ่พิสัย</t>
  </si>
  <si>
    <t>โซ่พิสัย</t>
  </si>
  <si>
    <t>โรงพยาบาลบุ่งคล้า</t>
  </si>
  <si>
    <t>บุง่คล้า</t>
  </si>
  <si>
    <t>ผลรวมทั้งหมด</t>
  </si>
  <si>
    <t>บึงกาฬ - พรเจริญ</t>
  </si>
  <si>
    <t>บึงกาฬ - โซ่พิสัย</t>
  </si>
  <si>
    <t>บึงกาฬ - เซกา</t>
  </si>
  <si>
    <t>บึงกาฬ - ปากคาด</t>
  </si>
  <si>
    <t>บึงกาฬ - บึงโขงหลง</t>
  </si>
  <si>
    <t>บึงกาฬ - ศรีวิไล</t>
  </si>
  <si>
    <t>บึงกาฬ - บุ่งคล้า</t>
  </si>
  <si>
    <t>รวมทั้งหมด</t>
  </si>
  <si>
    <t>พรเจริญ - บึงกาฬ</t>
  </si>
  <si>
    <t>พรเจริญ - โซ่พิสัย</t>
  </si>
  <si>
    <t>พรเจริญ - เซกา</t>
  </si>
  <si>
    <t>พรเจริญ - ศรีวิไล</t>
  </si>
  <si>
    <t>พรเจริญ - ปากคาด</t>
  </si>
  <si>
    <t>โซ่พิสัย - บึงกาฬ</t>
  </si>
  <si>
    <t>โซ่พิสัย - พรเจริญ</t>
  </si>
  <si>
    <t>โซ่พิสัย - ปากคาด</t>
  </si>
  <si>
    <t>เซกา - พรเจริญ</t>
  </si>
  <si>
    <t>เซกา - โซ่พิสัย</t>
  </si>
  <si>
    <t>เซกา -บึงโขงหลง</t>
  </si>
  <si>
    <t>เซกา - ศรีวิไล</t>
  </si>
  <si>
    <t>เซกา - บุ่งคล้า</t>
  </si>
  <si>
    <t>ปากคาด - บึงกาฬ</t>
  </si>
  <si>
    <t>ปากคาด - พรเจริญ</t>
  </si>
  <si>
    <t>ปากคาด - โซ่พิสัย</t>
  </si>
  <si>
    <t>ปากคาด - บึงโขงหลง</t>
  </si>
  <si>
    <t>ปากคาด - เซกา</t>
  </si>
  <si>
    <t>บึงโขงหลง - พรเจริญ</t>
  </si>
  <si>
    <t>บึงโขงหลง - โซ่พิสัย</t>
  </si>
  <si>
    <t>บึงโขงหลง - เซกา</t>
  </si>
  <si>
    <t>บึงโขงหลง - ศรีวิไล</t>
  </si>
  <si>
    <t>บึงโขงหลง - บุ่งคล้า</t>
  </si>
  <si>
    <t>บึงโขงหลง - ปากคาด</t>
  </si>
  <si>
    <t>ศรีวิไล - บึงกาฬ</t>
  </si>
  <si>
    <t>ศรีวิไล - พรเจริญ</t>
  </si>
  <si>
    <t>ศรีวิไล - เซกา</t>
  </si>
  <si>
    <t>ศรีวิไล - ปากคาด</t>
  </si>
  <si>
    <t>ศรีวิไล - บึงโขงหลง</t>
  </si>
  <si>
    <t>บุ่งคล้า - บึงกาฬ</t>
  </si>
  <si>
    <t xml:space="preserve"> </t>
  </si>
  <si>
    <t xml:space="preserve">1. รพ.บึงกาฬ </t>
  </si>
  <si>
    <t xml:space="preserve">2. รพ.พรเจริญ </t>
  </si>
  <si>
    <t>3. รพ.โซ่พิสัย</t>
  </si>
  <si>
    <t>4. รพ.เซกา</t>
  </si>
  <si>
    <t>5. รพ.ปากคาด</t>
  </si>
  <si>
    <t>6. รพ.บึงโขงหลง</t>
  </si>
  <si>
    <t>7. รพ.ศรีวิไล</t>
  </si>
  <si>
    <t>8. รพ.บุ่งคล้า</t>
  </si>
  <si>
    <t>พึงได้/พึงจ่าย</t>
  </si>
  <si>
    <t>-</t>
  </si>
  <si>
    <t>2. รพ.พรเจริญ</t>
  </si>
  <si>
    <t>ศรีวิไล - โซ่พิสัย</t>
  </si>
  <si>
    <t>โซ่พิสัย - บุ่งคล้า</t>
  </si>
  <si>
    <t>เซกา - บึงกาฬ</t>
  </si>
  <si>
    <t>ปากคาด - บุ่งคล้า</t>
  </si>
  <si>
    <t>บุ่งคล้า - บึงโขงหลง</t>
  </si>
  <si>
    <t>ศรีวิไล -บุ่งคล้า</t>
  </si>
  <si>
    <t>เซกา - ปากคาด</t>
  </si>
  <si>
    <t>โซ่พิสัย - เซกา</t>
  </si>
  <si>
    <t>พรเจริญ - บึงโขงหลง</t>
  </si>
  <si>
    <t>ปากคาด - ศรีวิไล</t>
  </si>
  <si>
    <t>บึงโขงหลง - บึงกาฬ</t>
  </si>
  <si>
    <t>บุ่งคล้า - ศรีวิไล</t>
  </si>
  <si>
    <t xml:space="preserve">บุ่งคล้า -พรเจริญ </t>
  </si>
  <si>
    <t>โซ่พิสัย - บึงโขงหลง</t>
  </si>
  <si>
    <t>บุ่งคล้า -โซ่พิสัย</t>
  </si>
  <si>
    <t>รวมตามจ่าย</t>
  </si>
  <si>
    <t>รวมเรียกเก็บ</t>
  </si>
  <si>
    <t>พรเจริญ - บุ่งคล้า</t>
  </si>
  <si>
    <t>โซ่พิสัย - ศรีวิไล</t>
  </si>
  <si>
    <t>บุ่งคล้า - เซกา</t>
  </si>
  <si>
    <t>11041</t>
  </si>
  <si>
    <t>11046</t>
  </si>
  <si>
    <t>OPD</t>
  </si>
  <si>
    <t>11049</t>
  </si>
  <si>
    <t>11040</t>
  </si>
  <si>
    <t>บุ่งคล้า - ปากคาด</t>
  </si>
  <si>
    <t>♥</t>
  </si>
  <si>
    <t>11050</t>
  </si>
  <si>
    <t>11043</t>
  </si>
  <si>
    <t>11048</t>
  </si>
  <si>
    <t>11047</t>
  </si>
  <si>
    <t>บก 0033.306(04)/1016</t>
  </si>
  <si>
    <t>รายละเอียดการเรียกเก็บ แยกตามหน่วยบริการที่ให้บริการ เดือนตุลาคม พ.ศ.2566 ปีงบประมาณ 2567</t>
  </si>
  <si>
    <t xml:space="preserve">รายละเอียดการเรียกเก็บ โรงพยาบาลบึงกาฬ เดือนตุลาคม ปีงบประมาณ 2567 </t>
  </si>
  <si>
    <t xml:space="preserve">รายละเอียดการเรียกเก็บ โรงพยาบาลพรเจริญ เดือน ตุลาคม ปีงบประมาณ 2567 </t>
  </si>
  <si>
    <t>รายละเอียดการเรียกเก็บ โรงพยาบาลโซ่พิสัย เดือน ตุลาคม ปีงบประมาณ 2567</t>
  </si>
  <si>
    <t>รายละเอียดการเรียกเก็บ โรงพยาบาลเซกา เดือน ตุลาคม ปีงบประมาณ 2567</t>
  </si>
  <si>
    <t>รายละเอียดการเรียกเก็บ โรงพยาบาลปากคาด เดือน ตุลาคม ปีงบประมาณ 2567</t>
  </si>
  <si>
    <t>รายละเอียดการเรียกเก็บ โรงพยาบาลบึงโขงหลง  เดือน ตุลาคม ปีงบประมาณ 2567</t>
  </si>
  <si>
    <t>รายละเอียดการเรียกเก็บ โรงพยาบาลศรีวิไล เดือน ตุลาคม ปีงบประมาณ 2567</t>
  </si>
  <si>
    <t xml:space="preserve">รายละเอียดการเรียกเก็บ โรงพยาบาลบุ่งคล้า เดือน ตุลาคม ปีงบประมาณ 2567 </t>
  </si>
  <si>
    <t xml:space="preserve">รายละเอียดการเรียกเก็บค่ารักษาพยาบาลผู้ป่วยนอก สิทธิประกันสุขภาพถ้วนหน้า เดือน ตุลาคม ปีงบประมาณ 2567  </t>
  </si>
  <si>
    <t>ก.ย.66</t>
  </si>
  <si>
    <t>บก0033.301(03)/1308</t>
  </si>
  <si>
    <t>บก0033.301(03)/1309</t>
  </si>
  <si>
    <t>บก0033.301(03)/1310</t>
  </si>
  <si>
    <t>1150</t>
  </si>
  <si>
    <t>บก0033.308(08)/763</t>
  </si>
  <si>
    <t>บก0033.308(08)/764</t>
  </si>
  <si>
    <t>บก0033.308(08)/765</t>
  </si>
  <si>
    <t>บก0033.308(08)/766</t>
  </si>
  <si>
    <t>3พ.ย.66</t>
  </si>
  <si>
    <t>ต.ค.66</t>
  </si>
  <si>
    <t>บก 0033.302(04)/1707</t>
  </si>
  <si>
    <t>บก 0033.302(04)/1708</t>
  </si>
  <si>
    <t>บก 0033.302(04)/1709</t>
  </si>
  <si>
    <t>บก 0033.302(04)/1710</t>
  </si>
  <si>
    <t>บก 0033.302(04)/1711</t>
  </si>
  <si>
    <t>1 พ.ย.66</t>
  </si>
  <si>
    <t>บก 0033.302(04)/1706</t>
  </si>
  <si>
    <t>x-ray</t>
  </si>
  <si>
    <t>27 ต.ค.66</t>
  </si>
  <si>
    <t>บก 0033.301(06)/1297</t>
  </si>
  <si>
    <t>บก 0033.301(06)/1298</t>
  </si>
  <si>
    <t>บก 0033.301(06)/1299</t>
  </si>
  <si>
    <t>บก 0033.301(06)/1300</t>
  </si>
  <si>
    <t>บก 0033.301(06)/1301</t>
  </si>
  <si>
    <t>บก 0033.301(06)/1302</t>
  </si>
  <si>
    <t>บก 0033.301(06)/1303</t>
  </si>
  <si>
    <t>10พ.ย.66</t>
  </si>
  <si>
    <t>บก0033.301(03)/1355</t>
  </si>
  <si>
    <t>บก0033.301(03)/1357</t>
  </si>
  <si>
    <t>บก0033.301(03)/1360</t>
  </si>
  <si>
    <t>บก0033.301(03)/1356</t>
  </si>
  <si>
    <t>บก0033.301(03)/1358</t>
  </si>
  <si>
    <t>บก0033.301(03)/1359</t>
  </si>
  <si>
    <t>บก0033.301(03)/1361</t>
  </si>
  <si>
    <t>บก0033.301(03)/1362</t>
  </si>
  <si>
    <t>บก0033.301(03)/1363</t>
  </si>
  <si>
    <t>7 พ.ย.66</t>
  </si>
  <si>
    <t>บก0033.301(03)/1365</t>
  </si>
  <si>
    <t>บก0033.301(03)/1366</t>
  </si>
  <si>
    <t>บก0033.301(03)/1364</t>
  </si>
  <si>
    <t>บก 0033.301(07)/1578</t>
  </si>
  <si>
    <t>บก 0033.301(07)/1579</t>
  </si>
  <si>
    <t>บก 0033.301(07)/1585</t>
  </si>
  <si>
    <t>บก 0033.301(07)/1586</t>
  </si>
  <si>
    <t>บก 0033.3309(02)/1863</t>
  </si>
  <si>
    <t>บก 0033.3309(02)/1861</t>
  </si>
  <si>
    <t>บก 0033.3309(02)/1860</t>
  </si>
  <si>
    <t>บก 0033.3309(02)/1862</t>
  </si>
  <si>
    <t>บก 0033.3309(02)/1857</t>
  </si>
  <si>
    <t>บก 0033.3309(02)/1858</t>
  </si>
  <si>
    <t>บก 0033.3309(02)/1859</t>
  </si>
  <si>
    <t>16 พ.ย.66</t>
  </si>
  <si>
    <t>บก033.302(01)/3139</t>
  </si>
  <si>
    <t>บก033.302(01)/3141</t>
  </si>
  <si>
    <t>บก033.302(01)/3142</t>
  </si>
  <si>
    <t>บก033.302(01)/3143</t>
  </si>
  <si>
    <t>บก033.302(01)/3144</t>
  </si>
  <si>
    <t>บก033.302(01)/3145</t>
  </si>
  <si>
    <t>16พ.ย.66</t>
  </si>
  <si>
    <t>บก033.302(01)/3151</t>
  </si>
  <si>
    <t>บก033.302(01)/3152</t>
  </si>
  <si>
    <t>บก033.302(01)/3153</t>
  </si>
  <si>
    <t>บก033.302(01)/3154</t>
  </si>
  <si>
    <t>บก033.302(01)/3155</t>
  </si>
  <si>
    <t>บก033.302(01)/3156</t>
  </si>
  <si>
    <t>บก033.302(01)/3157</t>
  </si>
  <si>
    <t>บก033.302(01)/3163</t>
  </si>
  <si>
    <t>บก033.302(01)/3164</t>
  </si>
  <si>
    <t>บก033.302(01)/3165</t>
  </si>
  <si>
    <t>บก033.302(01)/3166</t>
  </si>
  <si>
    <t>บก0033.302(01)/3167</t>
  </si>
  <si>
    <t>17 พ.ย.66</t>
  </si>
  <si>
    <t>20พ.ย.66</t>
  </si>
  <si>
    <t>บก 0033.301(05)/1011</t>
  </si>
  <si>
    <t>บก 0033.301(05)/1012</t>
  </si>
  <si>
    <t>บก 0033.301(05)/1013</t>
  </si>
  <si>
    <t>บก 0033.301(05)/1014</t>
  </si>
  <si>
    <t>บก 0033.301(05)/1015</t>
  </si>
  <si>
    <t>บก 0033.301(05)/1016</t>
  </si>
  <si>
    <t>บก 0033.301(05)/1017</t>
  </si>
  <si>
    <t>บก 0033.301(05)/1018</t>
  </si>
  <si>
    <t>บก 0033.301(05)/1019</t>
  </si>
  <si>
    <t>บก 0033.301(05)/1020</t>
  </si>
  <si>
    <t>บก 0033.301(05)/1021</t>
  </si>
  <si>
    <t>MRI</t>
  </si>
  <si>
    <t>CT-Scan</t>
  </si>
  <si>
    <t>บก033.301(01)/3139</t>
  </si>
  <si>
    <t>บก033.301(01)/3140</t>
  </si>
  <si>
    <t>บก033.301(01)/3141</t>
  </si>
  <si>
    <t>บก033.301(01)/3142</t>
  </si>
  <si>
    <t>บก033.301(01)/3143</t>
  </si>
  <si>
    <t>บก033.301(01)/3144</t>
  </si>
  <si>
    <t>บก033.301(01)/3145</t>
  </si>
  <si>
    <t>บก033.301(01)/3151</t>
  </si>
  <si>
    <t>บก033.301(01)/3152</t>
  </si>
  <si>
    <t>บก033.301(01)/3153</t>
  </si>
  <si>
    <t>บก033.301(01)/3154</t>
  </si>
  <si>
    <t>บก033.301(01)/3155</t>
  </si>
  <si>
    <t>บก033.301(01)/3156</t>
  </si>
  <si>
    <t>บก033.301(01)/3157</t>
  </si>
  <si>
    <t>บก033.301(01)/3163</t>
  </si>
  <si>
    <t>บก033.301(01)/3164</t>
  </si>
  <si>
    <t>บก033.301(01)/3165</t>
  </si>
  <si>
    <t>บก033.301(01)/3166</t>
  </si>
  <si>
    <t>บก0033.301(01)/3167</t>
  </si>
  <si>
    <t>ข้อมูล ณ วันที่ 30 พฤศจิกายน 2566</t>
  </si>
  <si>
    <t>CT-SCAN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</si>
</sst>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27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b/>
      <sz val="14"/>
      <name val="AngsanaUPC"/>
      <family val="1"/>
      <charset val="222"/>
    </font>
    <font>
      <sz val="8"/>
      <name val="Arial"/>
      <family val="2"/>
    </font>
    <font>
      <sz val="12"/>
      <name val="AngsanaUPC"/>
      <family val="1"/>
      <charset val="222"/>
    </font>
    <font>
      <b/>
      <sz val="12"/>
      <name val="AngsanaUPC"/>
      <family val="1"/>
      <charset val="222"/>
    </font>
    <font>
      <sz val="10"/>
      <name val="Arial"/>
      <family val="2"/>
    </font>
    <font>
      <sz val="12"/>
      <name val="AngsanaUPC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ngsanaUPC"/>
      <family val="1"/>
    </font>
    <font>
      <b/>
      <sz val="18"/>
      <name val="AngsanaUPC"/>
      <family val="1"/>
      <charset val="222"/>
    </font>
    <font>
      <b/>
      <sz val="16"/>
      <color theme="1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UPC"/>
      <family val="1"/>
    </font>
    <font>
      <sz val="12"/>
      <color rgb="FFFF0000"/>
      <name val="AngsanaUPC"/>
      <family val="1"/>
      <charset val="222"/>
    </font>
    <font>
      <sz val="8"/>
      <color theme="3" tint="-0.249977111117893"/>
      <name val="Arial"/>
      <family val="2"/>
    </font>
    <font>
      <sz val="12"/>
      <color theme="1"/>
      <name val="AngsanaUPC"/>
      <family val="1"/>
      <charset val="222"/>
    </font>
    <font>
      <sz val="14"/>
      <name val="AngsanaUPC"/>
      <family val="1"/>
      <charset val="222"/>
    </font>
    <font>
      <sz val="10"/>
      <name val="AngsanaUPC"/>
      <family val="1"/>
    </font>
    <font>
      <b/>
      <sz val="10"/>
      <name val="AngsanaUPC"/>
      <family val="1"/>
    </font>
    <font>
      <b/>
      <sz val="18"/>
      <name val="AngsanaUPC"/>
      <family val="1"/>
    </font>
    <font>
      <sz val="12"/>
      <color rgb="FFFF0000"/>
      <name val="AngsanaUPC"/>
      <family val="1"/>
    </font>
    <font>
      <sz val="12"/>
      <color theme="1"/>
      <name val="AngsanaUPC"/>
      <family val="1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188" fontId="1" fillId="0" borderId="0"/>
    <xf numFmtId="0" fontId="6" fillId="0" borderId="0"/>
  </cellStyleXfs>
  <cellXfs count="526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/>
    <xf numFmtId="2" fontId="4" fillId="0" borderId="0" xfId="0" applyNumberFormat="1" applyFont="1" applyFill="1" applyBorder="1"/>
    <xf numFmtId="2" fontId="4" fillId="0" borderId="0" xfId="0" applyNumberFormat="1" applyFont="1"/>
    <xf numFmtId="188" fontId="5" fillId="2" borderId="8" xfId="1" applyNumberFormat="1" applyFont="1" applyFill="1" applyBorder="1" applyAlignment="1">
      <alignment horizontal="center" shrinkToFit="1"/>
    </xf>
    <xf numFmtId="43" fontId="5" fillId="2" borderId="8" xfId="1" applyFont="1" applyFill="1" applyBorder="1" applyAlignment="1">
      <alignment horizontal="center" shrinkToFit="1"/>
    </xf>
    <xf numFmtId="188" fontId="5" fillId="2" borderId="7" xfId="1" applyNumberFormat="1" applyFont="1" applyFill="1" applyBorder="1" applyAlignment="1">
      <alignment horizontal="center" shrinkToFit="1"/>
    </xf>
    <xf numFmtId="43" fontId="5" fillId="2" borderId="7" xfId="1" applyFont="1" applyFill="1" applyBorder="1" applyAlignment="1">
      <alignment horizontal="center" vertical="center"/>
    </xf>
    <xf numFmtId="188" fontId="5" fillId="2" borderId="7" xfId="1" applyNumberFormat="1" applyFont="1" applyFill="1" applyBorder="1" applyAlignment="1">
      <alignment horizontal="center" vertical="center"/>
    </xf>
    <xf numFmtId="188" fontId="5" fillId="2" borderId="9" xfId="1" applyNumberFormat="1" applyFont="1" applyFill="1" applyBorder="1" applyAlignment="1">
      <alignment horizontal="center" shrinkToFit="1"/>
    </xf>
    <xf numFmtId="43" fontId="5" fillId="3" borderId="7" xfId="1" applyFont="1" applyFill="1" applyBorder="1" applyAlignment="1">
      <alignment vertical="center" shrinkToFit="1"/>
    </xf>
    <xf numFmtId="43" fontId="5" fillId="2" borderId="9" xfId="1" applyFont="1" applyFill="1" applyBorder="1" applyAlignment="1">
      <alignment horizontal="center" vertical="center" shrinkToFit="1"/>
    </xf>
    <xf numFmtId="1" fontId="5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shrinkToFit="1"/>
    </xf>
    <xf numFmtId="188" fontId="5" fillId="2" borderId="2" xfId="1" applyNumberFormat="1" applyFont="1" applyFill="1" applyBorder="1" applyAlignment="1">
      <alignment horizontal="center" shrinkToFit="1"/>
    </xf>
    <xf numFmtId="43" fontId="5" fillId="2" borderId="2" xfId="1" applyFont="1" applyFill="1" applyBorder="1" applyAlignment="1">
      <alignment horizontal="center" shrinkToFit="1"/>
    </xf>
    <xf numFmtId="188" fontId="5" fillId="2" borderId="11" xfId="1" applyNumberFormat="1" applyFont="1" applyFill="1" applyBorder="1" applyAlignment="1">
      <alignment horizontal="center" shrinkToFit="1"/>
    </xf>
    <xf numFmtId="43" fontId="5" fillId="2" borderId="11" xfId="1" applyFont="1" applyFill="1" applyBorder="1" applyAlignment="1">
      <alignment horizontal="center" vertical="center"/>
    </xf>
    <xf numFmtId="188" fontId="5" fillId="2" borderId="11" xfId="1" applyNumberFormat="1" applyFont="1" applyFill="1" applyBorder="1" applyAlignment="1">
      <alignment horizontal="center" vertical="center"/>
    </xf>
    <xf numFmtId="188" fontId="5" fillId="2" borderId="12" xfId="1" applyNumberFormat="1" applyFont="1" applyFill="1" applyBorder="1" applyAlignment="1">
      <alignment horizontal="center" shrinkToFit="1"/>
    </xf>
    <xf numFmtId="43" fontId="5" fillId="3" borderId="11" xfId="1" applyFont="1" applyFill="1" applyBorder="1" applyAlignment="1">
      <alignment vertical="center" shrinkToFit="1"/>
    </xf>
    <xf numFmtId="43" fontId="5" fillId="2" borderId="12" xfId="1" applyFont="1" applyFill="1" applyBorder="1" applyAlignment="1">
      <alignment horizontal="center" vertical="center" shrinkToFit="1"/>
    </xf>
    <xf numFmtId="2" fontId="5" fillId="2" borderId="11" xfId="0" applyNumberFormat="1" applyFont="1" applyFill="1" applyBorder="1" applyAlignment="1">
      <alignment horizontal="center" vertical="center" shrinkToFi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shrinkToFit="1"/>
    </xf>
    <xf numFmtId="188" fontId="5" fillId="3" borderId="2" xfId="1" applyNumberFormat="1" applyFont="1" applyFill="1" applyBorder="1" applyAlignment="1">
      <alignment horizontal="center" shrinkToFit="1"/>
    </xf>
    <xf numFmtId="43" fontId="5" fillId="3" borderId="2" xfId="1" applyFont="1" applyFill="1" applyBorder="1" applyAlignment="1">
      <alignment horizontal="center" shrinkToFit="1"/>
    </xf>
    <xf numFmtId="188" fontId="5" fillId="3" borderId="11" xfId="1" applyNumberFormat="1" applyFont="1" applyFill="1" applyBorder="1" applyAlignment="1">
      <alignment horizontal="center" shrinkToFit="1"/>
    </xf>
    <xf numFmtId="43" fontId="5" fillId="3" borderId="11" xfId="1" applyFont="1" applyFill="1" applyBorder="1" applyAlignment="1">
      <alignment horizontal="center" vertical="center"/>
    </xf>
    <xf numFmtId="188" fontId="5" fillId="3" borderId="11" xfId="1" applyNumberFormat="1" applyFont="1" applyFill="1" applyBorder="1" applyAlignment="1">
      <alignment horizontal="center" vertical="center"/>
    </xf>
    <xf numFmtId="188" fontId="5" fillId="3" borderId="12" xfId="1" applyNumberFormat="1" applyFont="1" applyFill="1" applyBorder="1" applyAlignment="1">
      <alignment horizontal="center" shrinkToFit="1"/>
    </xf>
    <xf numFmtId="43" fontId="5" fillId="3" borderId="12" xfId="1" applyFont="1" applyFill="1" applyBorder="1" applyAlignment="1">
      <alignment horizontal="center" vertical="center" shrinkToFit="1"/>
    </xf>
    <xf numFmtId="2" fontId="5" fillId="3" borderId="11" xfId="0" applyNumberFormat="1" applyFont="1" applyFill="1" applyBorder="1" applyAlignment="1">
      <alignment horizontal="center" vertical="center" shrinkToFit="1"/>
    </xf>
    <xf numFmtId="2" fontId="3" fillId="3" borderId="13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/>
    <xf numFmtId="2" fontId="4" fillId="3" borderId="0" xfId="0" applyNumberFormat="1" applyFont="1" applyFill="1"/>
    <xf numFmtId="1" fontId="4" fillId="3" borderId="14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left" vertical="center"/>
    </xf>
    <xf numFmtId="49" fontId="3" fillId="3" borderId="14" xfId="0" applyNumberFormat="1" applyFont="1" applyFill="1" applyBorder="1"/>
    <xf numFmtId="49" fontId="4" fillId="3" borderId="14" xfId="0" applyNumberFormat="1" applyFont="1" applyFill="1" applyBorder="1" applyAlignment="1">
      <alignment horizontal="left" vertical="center" shrinkToFit="1"/>
    </xf>
    <xf numFmtId="188" fontId="4" fillId="3" borderId="14" xfId="1" applyNumberFormat="1" applyFont="1" applyFill="1" applyBorder="1" applyAlignment="1">
      <alignment horizontal="left" shrinkToFit="1"/>
    </xf>
    <xf numFmtId="43" fontId="4" fillId="3" borderId="14" xfId="1" applyFont="1" applyFill="1" applyBorder="1" applyAlignment="1">
      <alignment horizontal="left" shrinkToFit="1"/>
    </xf>
    <xf numFmtId="43" fontId="4" fillId="3" borderId="14" xfId="1" applyFont="1" applyFill="1" applyBorder="1" applyAlignment="1">
      <alignment horizontal="left" vertical="center"/>
    </xf>
    <xf numFmtId="188" fontId="4" fillId="3" borderId="14" xfId="1" applyNumberFormat="1" applyFont="1" applyFill="1" applyBorder="1" applyAlignment="1">
      <alignment horizontal="left" vertical="center"/>
    </xf>
    <xf numFmtId="188" fontId="3" fillId="3" borderId="15" xfId="1" applyNumberFormat="1" applyFont="1" applyFill="1" applyBorder="1" applyAlignment="1">
      <alignment shrinkToFit="1"/>
    </xf>
    <xf numFmtId="43" fontId="3" fillId="3" borderId="15" xfId="1" applyFont="1" applyFill="1" applyBorder="1" applyAlignment="1">
      <alignment shrinkToFit="1"/>
    </xf>
    <xf numFmtId="43" fontId="4" fillId="3" borderId="16" xfId="1" applyFont="1" applyFill="1" applyBorder="1" applyAlignment="1">
      <alignment horizontal="left" vertical="center" shrinkToFit="1"/>
    </xf>
    <xf numFmtId="2" fontId="4" fillId="3" borderId="15" xfId="0" applyNumberFormat="1" applyFont="1" applyFill="1" applyBorder="1" applyAlignment="1">
      <alignment horizontal="left" vertical="center" shrinkToFit="1"/>
    </xf>
    <xf numFmtId="2" fontId="3" fillId="3" borderId="17" xfId="0" applyNumberFormat="1" applyFont="1" applyFill="1" applyBorder="1" applyAlignment="1">
      <alignment horizontal="left" vertical="center" wrapText="1"/>
    </xf>
    <xf numFmtId="2" fontId="3" fillId="3" borderId="14" xfId="0" applyNumberFormat="1" applyFont="1" applyFill="1" applyBorder="1" applyAlignment="1">
      <alignment horizontal="left" vertical="center" wrapText="1"/>
    </xf>
    <xf numFmtId="188" fontId="4" fillId="3" borderId="15" xfId="1" applyNumberFormat="1" applyFont="1" applyFill="1" applyBorder="1" applyAlignment="1">
      <alignment horizontal="left" shrinkToFit="1"/>
    </xf>
    <xf numFmtId="43" fontId="4" fillId="3" borderId="15" xfId="1" applyFont="1" applyFill="1" applyBorder="1" applyAlignment="1">
      <alignment horizontal="left" shrinkToFit="1"/>
    </xf>
    <xf numFmtId="43" fontId="4" fillId="3" borderId="15" xfId="1" applyFont="1" applyFill="1" applyBorder="1" applyAlignment="1">
      <alignment horizontal="left" vertical="center"/>
    </xf>
    <xf numFmtId="188" fontId="4" fillId="3" borderId="15" xfId="1" applyNumberFormat="1" applyFont="1" applyFill="1" applyBorder="1" applyAlignment="1">
      <alignment horizontal="left" vertical="center"/>
    </xf>
    <xf numFmtId="43" fontId="4" fillId="3" borderId="18" xfId="1" applyFont="1" applyFill="1" applyBorder="1" applyAlignment="1">
      <alignment horizontal="left" vertical="center" shrinkToFit="1"/>
    </xf>
    <xf numFmtId="2" fontId="3" fillId="3" borderId="19" xfId="0" applyNumberFormat="1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left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/>
    </xf>
    <xf numFmtId="49" fontId="3" fillId="4" borderId="15" xfId="0" applyNumberFormat="1" applyFont="1" applyFill="1" applyBorder="1"/>
    <xf numFmtId="49" fontId="3" fillId="4" borderId="15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left" shrinkToFit="1"/>
    </xf>
    <xf numFmtId="188" fontId="3" fillId="4" borderId="15" xfId="1" applyNumberFormat="1" applyFont="1" applyFill="1" applyBorder="1" applyAlignment="1">
      <alignment shrinkToFit="1"/>
    </xf>
    <xf numFmtId="43" fontId="3" fillId="4" borderId="15" xfId="1" applyFont="1" applyFill="1" applyBorder="1" applyAlignment="1">
      <alignment shrinkToFit="1"/>
    </xf>
    <xf numFmtId="0" fontId="3" fillId="4" borderId="15" xfId="0" applyFont="1" applyFill="1" applyBorder="1" applyAlignment="1">
      <alignment shrinkToFit="1"/>
    </xf>
    <xf numFmtId="0" fontId="3" fillId="0" borderId="15" xfId="0" applyFont="1" applyBorder="1" applyAlignment="1">
      <alignment shrinkToFit="1"/>
    </xf>
    <xf numFmtId="0" fontId="6" fillId="0" borderId="0" xfId="0" applyFont="1"/>
    <xf numFmtId="1" fontId="3" fillId="3" borderId="15" xfId="0" applyNumberFormat="1" applyFont="1" applyFill="1" applyBorder="1" applyAlignment="1">
      <alignment horizontal="center"/>
    </xf>
    <xf numFmtId="49" fontId="3" fillId="3" borderId="15" xfId="0" applyNumberFormat="1" applyFont="1" applyFill="1" applyBorder="1"/>
    <xf numFmtId="49" fontId="3" fillId="3" borderId="15" xfId="0" applyNumberFormat="1" applyFont="1" applyFill="1" applyBorder="1" applyAlignment="1">
      <alignment horizontal="left" shrinkToFit="1"/>
    </xf>
    <xf numFmtId="0" fontId="3" fillId="3" borderId="15" xfId="0" applyFont="1" applyFill="1" applyBorder="1" applyAlignment="1">
      <alignment shrinkToFit="1"/>
    </xf>
    <xf numFmtId="0" fontId="6" fillId="3" borderId="0" xfId="0" applyFont="1" applyFill="1"/>
    <xf numFmtId="49" fontId="7" fillId="0" borderId="15" xfId="0" applyNumberFormat="1" applyFont="1" applyFill="1" applyBorder="1" applyAlignment="1">
      <alignment horizontal="center"/>
    </xf>
    <xf numFmtId="188" fontId="3" fillId="0" borderId="15" xfId="1" applyNumberFormat="1" applyFont="1" applyBorder="1" applyAlignment="1">
      <alignment shrinkToFit="1"/>
    </xf>
    <xf numFmtId="49" fontId="3" fillId="3" borderId="15" xfId="0" applyNumberFormat="1" applyFont="1" applyFill="1" applyBorder="1" applyAlignment="1"/>
    <xf numFmtId="0" fontId="3" fillId="5" borderId="15" xfId="0" applyFont="1" applyFill="1" applyBorder="1" applyAlignment="1">
      <alignment shrinkToFit="1"/>
    </xf>
    <xf numFmtId="0" fontId="6" fillId="5" borderId="0" xfId="0" applyFont="1" applyFill="1"/>
    <xf numFmtId="1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/>
    <xf numFmtId="49" fontId="3" fillId="0" borderId="15" xfId="0" applyNumberFormat="1" applyFont="1" applyBorder="1" applyAlignment="1">
      <alignment shrinkToFit="1"/>
    </xf>
    <xf numFmtId="43" fontId="3" fillId="0" borderId="15" xfId="1" applyFont="1" applyBorder="1" applyAlignment="1">
      <alignment shrinkToFit="1"/>
    </xf>
    <xf numFmtId="43" fontId="3" fillId="0" borderId="15" xfId="0" applyNumberFormat="1" applyFont="1" applyBorder="1" applyAlignment="1">
      <alignment shrinkToFit="1"/>
    </xf>
    <xf numFmtId="0" fontId="3" fillId="0" borderId="15" xfId="0" applyFont="1" applyBorder="1" applyAlignment="1">
      <alignment horizontal="left"/>
    </xf>
    <xf numFmtId="49" fontId="4" fillId="3" borderId="20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shrinkToFit="1"/>
    </xf>
    <xf numFmtId="49" fontId="7" fillId="3" borderId="15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vertical="center"/>
    </xf>
    <xf numFmtId="188" fontId="3" fillId="0" borderId="15" xfId="1" applyNumberFormat="1" applyFont="1" applyBorder="1" applyAlignment="1">
      <alignment vertical="top" shrinkToFit="1"/>
    </xf>
    <xf numFmtId="43" fontId="3" fillId="0" borderId="15" xfId="1" applyFont="1" applyBorder="1" applyAlignment="1">
      <alignment vertical="top" shrinkToFit="1"/>
    </xf>
    <xf numFmtId="0" fontId="3" fillId="0" borderId="15" xfId="0" applyFont="1" applyBorder="1" applyAlignment="1">
      <alignment vertical="top" shrinkToFit="1"/>
    </xf>
    <xf numFmtId="0" fontId="6" fillId="0" borderId="0" xfId="0" applyFont="1" applyAlignment="1">
      <alignment vertical="top"/>
    </xf>
    <xf numFmtId="1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 shrinkToFit="1"/>
    </xf>
    <xf numFmtId="188" fontId="3" fillId="0" borderId="15" xfId="1" applyNumberFormat="1" applyFont="1" applyBorder="1" applyAlignment="1">
      <alignment vertical="center" shrinkToFit="1"/>
    </xf>
    <xf numFmtId="43" fontId="3" fillId="0" borderId="15" xfId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49" fontId="4" fillId="3" borderId="14" xfId="0" applyNumberFormat="1" applyFont="1" applyFill="1" applyBorder="1" applyAlignment="1">
      <alignment horizontal="left" shrinkToFit="1"/>
    </xf>
    <xf numFmtId="49" fontId="3" fillId="3" borderId="21" xfId="0" applyNumberFormat="1" applyFont="1" applyFill="1" applyBorder="1" applyAlignment="1"/>
    <xf numFmtId="49" fontId="3" fillId="3" borderId="22" xfId="0" applyNumberFormat="1" applyFont="1" applyFill="1" applyBorder="1" applyAlignment="1"/>
    <xf numFmtId="1" fontId="3" fillId="6" borderId="13" xfId="0" applyNumberFormat="1" applyFont="1" applyFill="1" applyBorder="1" applyAlignment="1">
      <alignment horizontal="center"/>
    </xf>
    <xf numFmtId="49" fontId="3" fillId="6" borderId="0" xfId="0" applyNumberFormat="1" applyFont="1" applyFill="1" applyBorder="1"/>
    <xf numFmtId="49" fontId="3" fillId="6" borderId="12" xfId="0" applyNumberFormat="1" applyFont="1" applyFill="1" applyBorder="1" applyAlignment="1">
      <alignment horizontal="left" shrinkToFit="1"/>
    </xf>
    <xf numFmtId="188" fontId="3" fillId="6" borderId="11" xfId="1" applyNumberFormat="1" applyFont="1" applyFill="1" applyBorder="1" applyAlignment="1">
      <alignment shrinkToFit="1"/>
    </xf>
    <xf numFmtId="43" fontId="3" fillId="6" borderId="11" xfId="1" applyFont="1" applyFill="1" applyBorder="1" applyAlignment="1">
      <alignment shrinkToFit="1"/>
    </xf>
    <xf numFmtId="0" fontId="3" fillId="6" borderId="11" xfId="0" applyFont="1" applyFill="1" applyBorder="1" applyAlignment="1">
      <alignment shrinkToFit="1"/>
    </xf>
    <xf numFmtId="0" fontId="3" fillId="3" borderId="11" xfId="0" applyFont="1" applyFill="1" applyBorder="1" applyAlignment="1">
      <alignment shrinkToFit="1"/>
    </xf>
    <xf numFmtId="0" fontId="6" fillId="0" borderId="0" xfId="0" applyFont="1" applyAlignment="1">
      <alignment shrinkToFit="1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/>
    <xf numFmtId="43" fontId="6" fillId="0" borderId="0" xfId="1" applyFont="1"/>
    <xf numFmtId="188" fontId="6" fillId="0" borderId="0" xfId="1" applyNumberFormat="1" applyFont="1"/>
    <xf numFmtId="43" fontId="6" fillId="3" borderId="0" xfId="1" applyFont="1" applyFill="1"/>
    <xf numFmtId="0" fontId="3" fillId="0" borderId="0" xfId="0" applyFont="1"/>
    <xf numFmtId="49" fontId="6" fillId="0" borderId="0" xfId="0" applyNumberFormat="1" applyFont="1" applyAlignment="1">
      <alignment shrinkToFit="1"/>
    </xf>
    <xf numFmtId="0" fontId="3" fillId="0" borderId="15" xfId="0" applyFont="1" applyBorder="1" applyAlignment="1">
      <alignment horizontal="center" vertical="center" shrinkToFit="1"/>
    </xf>
    <xf numFmtId="49" fontId="7" fillId="8" borderId="15" xfId="0" applyNumberFormat="1" applyFont="1" applyFill="1" applyBorder="1" applyAlignment="1">
      <alignment horizontal="center"/>
    </xf>
    <xf numFmtId="49" fontId="7" fillId="9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/>
    <xf numFmtId="0" fontId="3" fillId="0" borderId="15" xfId="0" applyFont="1" applyBorder="1" applyAlignment="1"/>
    <xf numFmtId="0" fontId="3" fillId="3" borderId="22" xfId="0" applyNumberFormat="1" applyFont="1" applyFill="1" applyBorder="1" applyAlignment="1"/>
    <xf numFmtId="188" fontId="6" fillId="7" borderId="8" xfId="1" applyNumberFormat="1" applyFont="1" applyFill="1" applyBorder="1" applyAlignment="1">
      <alignment shrinkToFit="1"/>
    </xf>
    <xf numFmtId="43" fontId="6" fillId="7" borderId="8" xfId="1" applyFont="1" applyFill="1" applyBorder="1" applyAlignment="1">
      <alignment shrinkToFit="1"/>
    </xf>
    <xf numFmtId="0" fontId="6" fillId="7" borderId="8" xfId="0" applyFont="1" applyFill="1" applyBorder="1" applyAlignment="1">
      <alignment shrinkToFit="1"/>
    </xf>
    <xf numFmtId="0" fontId="6" fillId="0" borderId="8" xfId="0" applyFont="1" applyBorder="1" applyAlignment="1">
      <alignment shrinkToFit="1"/>
    </xf>
    <xf numFmtId="49" fontId="5" fillId="9" borderId="11" xfId="0" applyNumberFormat="1" applyFont="1" applyFill="1" applyBorder="1" applyAlignment="1">
      <alignment horizontal="center" vertical="center" shrinkToFit="1"/>
    </xf>
    <xf numFmtId="2" fontId="3" fillId="3" borderId="19" xfId="0" applyNumberFormat="1" applyFont="1" applyFill="1" applyBorder="1" applyAlignment="1">
      <alignment horizontal="left" vertical="center"/>
    </xf>
    <xf numFmtId="49" fontId="3" fillId="3" borderId="21" xfId="0" applyNumberFormat="1" applyFont="1" applyFill="1" applyBorder="1" applyAlignment="1">
      <alignment shrinkToFit="1"/>
    </xf>
    <xf numFmtId="43" fontId="3" fillId="3" borderId="19" xfId="1" applyFont="1" applyFill="1" applyBorder="1" applyAlignment="1">
      <alignment shrinkToFit="1"/>
    </xf>
    <xf numFmtId="43" fontId="3" fillId="3" borderId="23" xfId="1" applyFont="1" applyFill="1" applyBorder="1" applyAlignment="1">
      <alignment shrinkToFit="1"/>
    </xf>
    <xf numFmtId="0" fontId="3" fillId="3" borderId="23" xfId="0" applyFont="1" applyFill="1" applyBorder="1" applyAlignment="1">
      <alignment shrinkToFit="1"/>
    </xf>
    <xf numFmtId="0" fontId="3" fillId="3" borderId="18" xfId="0" applyFont="1" applyFill="1" applyBorder="1" applyAlignment="1">
      <alignment shrinkToFit="1"/>
    </xf>
    <xf numFmtId="49" fontId="7" fillId="10" borderId="15" xfId="0" applyNumberFormat="1" applyFont="1" applyFill="1" applyBorder="1" applyAlignment="1">
      <alignment horizontal="center"/>
    </xf>
    <xf numFmtId="49" fontId="5" fillId="9" borderId="14" xfId="0" applyNumberFormat="1" applyFont="1" applyFill="1" applyBorder="1" applyAlignment="1">
      <alignment horizontal="center" vertical="center" shrinkToFit="1"/>
    </xf>
    <xf numFmtId="1" fontId="4" fillId="11" borderId="14" xfId="0" applyNumberFormat="1" applyFont="1" applyFill="1" applyBorder="1" applyAlignment="1">
      <alignment horizontal="center" vertical="center"/>
    </xf>
    <xf numFmtId="49" fontId="4" fillId="11" borderId="14" xfId="0" applyNumberFormat="1" applyFont="1" applyFill="1" applyBorder="1" applyAlignment="1">
      <alignment horizontal="left" vertical="center"/>
    </xf>
    <xf numFmtId="49" fontId="3" fillId="11" borderId="14" xfId="0" applyNumberFormat="1" applyFont="1" applyFill="1" applyBorder="1"/>
    <xf numFmtId="49" fontId="4" fillId="11" borderId="14" xfId="0" applyNumberFormat="1" applyFont="1" applyFill="1" applyBorder="1" applyAlignment="1">
      <alignment horizontal="left" vertical="center" shrinkToFit="1"/>
    </xf>
    <xf numFmtId="188" fontId="4" fillId="11" borderId="20" xfId="1" applyNumberFormat="1" applyFont="1" applyFill="1" applyBorder="1" applyAlignment="1">
      <alignment horizontal="left" shrinkToFit="1"/>
    </xf>
    <xf numFmtId="43" fontId="4" fillId="11" borderId="25" xfId="1" applyFont="1" applyFill="1" applyBorder="1" applyAlignment="1">
      <alignment horizontal="left" vertical="center" shrinkToFit="1"/>
    </xf>
    <xf numFmtId="2" fontId="4" fillId="11" borderId="20" xfId="0" applyNumberFormat="1" applyFont="1" applyFill="1" applyBorder="1" applyAlignment="1">
      <alignment horizontal="left" vertical="center" shrinkToFit="1"/>
    </xf>
    <xf numFmtId="2" fontId="3" fillId="11" borderId="26" xfId="0" applyNumberFormat="1" applyFont="1" applyFill="1" applyBorder="1" applyAlignment="1">
      <alignment horizontal="left" vertical="center" wrapText="1"/>
    </xf>
    <xf numFmtId="2" fontId="3" fillId="11" borderId="20" xfId="0" applyNumberFormat="1" applyFont="1" applyFill="1" applyBorder="1" applyAlignment="1">
      <alignment horizontal="left" vertical="center" wrapText="1"/>
    </xf>
    <xf numFmtId="188" fontId="4" fillId="3" borderId="20" xfId="1" applyNumberFormat="1" applyFont="1" applyFill="1" applyBorder="1" applyAlignment="1">
      <alignment horizontal="left" shrinkToFit="1"/>
    </xf>
    <xf numFmtId="43" fontId="4" fillId="3" borderId="25" xfId="1" applyFont="1" applyFill="1" applyBorder="1" applyAlignment="1">
      <alignment horizontal="left" vertical="center" shrinkToFit="1"/>
    </xf>
    <xf numFmtId="2" fontId="3" fillId="3" borderId="26" xfId="0" applyNumberFormat="1" applyFont="1" applyFill="1" applyBorder="1" applyAlignment="1">
      <alignment horizontal="left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43" fontId="4" fillId="3" borderId="20" xfId="1" applyFont="1" applyFill="1" applyBorder="1" applyAlignment="1">
      <alignment horizontal="left" shrinkToFit="1"/>
    </xf>
    <xf numFmtId="43" fontId="4" fillId="3" borderId="20" xfId="1" applyFont="1" applyFill="1" applyBorder="1" applyAlignment="1">
      <alignment horizontal="left" vertical="center"/>
    </xf>
    <xf numFmtId="188" fontId="4" fillId="3" borderId="20" xfId="1" applyNumberFormat="1" applyFont="1" applyFill="1" applyBorder="1" applyAlignment="1">
      <alignment horizontal="left" vertical="center"/>
    </xf>
    <xf numFmtId="1" fontId="5" fillId="12" borderId="15" xfId="0" applyNumberFormat="1" applyFont="1" applyFill="1" applyBorder="1" applyAlignment="1">
      <alignment horizontal="center" vertical="center"/>
    </xf>
    <xf numFmtId="49" fontId="5" fillId="12" borderId="14" xfId="0" applyNumberFormat="1" applyFont="1" applyFill="1" applyBorder="1" applyAlignment="1">
      <alignment horizontal="left" vertical="center"/>
    </xf>
    <xf numFmtId="49" fontId="8" fillId="12" borderId="14" xfId="0" applyNumberFormat="1" applyFont="1" applyFill="1" applyBorder="1"/>
    <xf numFmtId="49" fontId="5" fillId="12" borderId="14" xfId="0" applyNumberFormat="1" applyFont="1" applyFill="1" applyBorder="1" applyAlignment="1">
      <alignment horizontal="left" vertical="center" shrinkToFit="1"/>
    </xf>
    <xf numFmtId="188" fontId="5" fillId="12" borderId="15" xfId="1" applyNumberFormat="1" applyFont="1" applyFill="1" applyBorder="1" applyAlignment="1">
      <alignment horizontal="left" shrinkToFit="1"/>
    </xf>
    <xf numFmtId="43" fontId="5" fillId="12" borderId="18" xfId="1" applyFont="1" applyFill="1" applyBorder="1" applyAlignment="1">
      <alignment horizontal="left" vertical="center" shrinkToFit="1"/>
    </xf>
    <xf numFmtId="2" fontId="5" fillId="12" borderId="15" xfId="0" applyNumberFormat="1" applyFont="1" applyFill="1" applyBorder="1" applyAlignment="1">
      <alignment horizontal="left" vertical="center" shrinkToFit="1"/>
    </xf>
    <xf numFmtId="1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188" fontId="5" fillId="0" borderId="11" xfId="1" applyNumberFormat="1" applyFont="1" applyFill="1" applyBorder="1" applyAlignment="1">
      <alignment horizontal="center" shrinkToFit="1"/>
    </xf>
    <xf numFmtId="43" fontId="5" fillId="0" borderId="11" xfId="1" applyFont="1" applyFill="1" applyBorder="1" applyAlignment="1">
      <alignment horizontal="center" shrinkToFit="1"/>
    </xf>
    <xf numFmtId="43" fontId="5" fillId="0" borderId="11" xfId="1" applyFont="1" applyFill="1" applyBorder="1" applyAlignment="1">
      <alignment horizontal="center" vertical="center"/>
    </xf>
    <xf numFmtId="188" fontId="5" fillId="0" borderId="11" xfId="1" applyNumberFormat="1" applyFont="1" applyFill="1" applyBorder="1" applyAlignment="1">
      <alignment horizontal="center" vertical="center"/>
    </xf>
    <xf numFmtId="188" fontId="5" fillId="0" borderId="12" xfId="1" applyNumberFormat="1" applyFont="1" applyFill="1" applyBorder="1" applyAlignment="1">
      <alignment horizontal="center" shrinkToFit="1"/>
    </xf>
    <xf numFmtId="43" fontId="5" fillId="0" borderId="11" xfId="1" applyFont="1" applyFill="1" applyBorder="1" applyAlignment="1">
      <alignment vertical="center" shrinkToFit="1"/>
    </xf>
    <xf numFmtId="43" fontId="5" fillId="0" borderId="12" xfId="1" applyFont="1" applyFill="1" applyBorder="1" applyAlignment="1">
      <alignment horizontal="center" vertical="center" shrinkToFit="1"/>
    </xf>
    <xf numFmtId="2" fontId="5" fillId="0" borderId="11" xfId="0" applyNumberFormat="1" applyFont="1" applyFill="1" applyBorder="1" applyAlignment="1">
      <alignment horizontal="center" vertical="center" shrinkToFit="1"/>
    </xf>
    <xf numFmtId="2" fontId="4" fillId="0" borderId="0" xfId="0" applyNumberFormat="1" applyFont="1" applyFill="1"/>
    <xf numFmtId="49" fontId="5" fillId="8" borderId="14" xfId="0" applyNumberFormat="1" applyFont="1" applyFill="1" applyBorder="1" applyAlignment="1">
      <alignment horizontal="center" vertical="center" shrinkToFit="1"/>
    </xf>
    <xf numFmtId="1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/>
    <xf numFmtId="49" fontId="4" fillId="0" borderId="14" xfId="0" applyNumberFormat="1" applyFont="1" applyFill="1" applyBorder="1" applyAlignment="1">
      <alignment horizontal="left" vertical="center" shrinkToFit="1"/>
    </xf>
    <xf numFmtId="188" fontId="4" fillId="0" borderId="20" xfId="1" applyNumberFormat="1" applyFont="1" applyFill="1" applyBorder="1" applyAlignment="1">
      <alignment horizontal="left" shrinkToFit="1"/>
    </xf>
    <xf numFmtId="43" fontId="4" fillId="0" borderId="25" xfId="1" applyFont="1" applyFill="1" applyBorder="1" applyAlignment="1">
      <alignment horizontal="left" vertical="center" shrinkToFit="1"/>
    </xf>
    <xf numFmtId="2" fontId="4" fillId="0" borderId="20" xfId="0" applyNumberFormat="1" applyFont="1" applyFill="1" applyBorder="1" applyAlignment="1">
      <alignment horizontal="left" vertical="center" shrinkToFit="1"/>
    </xf>
    <xf numFmtId="2" fontId="3" fillId="0" borderId="26" xfId="0" applyNumberFormat="1" applyFont="1" applyFill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1" fontId="5" fillId="8" borderId="15" xfId="0" applyNumberFormat="1" applyFont="1" applyFill="1" applyBorder="1" applyAlignment="1">
      <alignment horizontal="center" vertical="center"/>
    </xf>
    <xf numFmtId="49" fontId="5" fillId="8" borderId="14" xfId="0" applyNumberFormat="1" applyFont="1" applyFill="1" applyBorder="1" applyAlignment="1">
      <alignment horizontal="left" vertical="center"/>
    </xf>
    <xf numFmtId="49" fontId="8" fillId="8" borderId="14" xfId="0" applyNumberFormat="1" applyFont="1" applyFill="1" applyBorder="1"/>
    <xf numFmtId="49" fontId="5" fillId="8" borderId="14" xfId="0" applyNumberFormat="1" applyFont="1" applyFill="1" applyBorder="1" applyAlignment="1">
      <alignment horizontal="left" vertical="center" shrinkToFit="1"/>
    </xf>
    <xf numFmtId="188" fontId="5" fillId="8" borderId="15" xfId="1" applyNumberFormat="1" applyFont="1" applyFill="1" applyBorder="1" applyAlignment="1">
      <alignment horizontal="left" shrinkToFit="1"/>
    </xf>
    <xf numFmtId="43" fontId="5" fillId="8" borderId="18" xfId="1" applyFont="1" applyFill="1" applyBorder="1" applyAlignment="1">
      <alignment horizontal="left" vertical="center" shrinkToFit="1"/>
    </xf>
    <xf numFmtId="2" fontId="5" fillId="8" borderId="15" xfId="0" applyNumberFormat="1" applyFont="1" applyFill="1" applyBorder="1" applyAlignment="1">
      <alignment horizontal="left" vertical="center" shrinkToFit="1"/>
    </xf>
    <xf numFmtId="2" fontId="3" fillId="0" borderId="0" xfId="3" applyNumberFormat="1" applyFont="1" applyFill="1" applyBorder="1" applyAlignment="1">
      <alignment horizontal="center"/>
    </xf>
    <xf numFmtId="187" fontId="3" fillId="0" borderId="0" xfId="3" applyNumberFormat="1" applyFont="1" applyFill="1" applyBorder="1"/>
    <xf numFmtId="2" fontId="4" fillId="0" borderId="0" xfId="3" applyNumberFormat="1" applyFont="1" applyFill="1" applyBorder="1"/>
    <xf numFmtId="2" fontId="4" fillId="0" borderId="0" xfId="3" applyNumberFormat="1" applyFont="1"/>
    <xf numFmtId="1" fontId="5" fillId="2" borderId="11" xfId="3" applyNumberFormat="1" applyFont="1" applyFill="1" applyBorder="1" applyAlignment="1">
      <alignment horizontal="center" vertical="center"/>
    </xf>
    <xf numFmtId="49" fontId="5" fillId="2" borderId="11" xfId="3" applyNumberFormat="1" applyFont="1" applyFill="1" applyBorder="1" applyAlignment="1">
      <alignment horizontal="center" vertical="center"/>
    </xf>
    <xf numFmtId="49" fontId="5" fillId="2" borderId="11" xfId="3" applyNumberFormat="1" applyFont="1" applyFill="1" applyBorder="1" applyAlignment="1">
      <alignment horizontal="center" vertical="center" shrinkToFit="1"/>
    </xf>
    <xf numFmtId="2" fontId="5" fillId="2" borderId="11" xfId="3" applyNumberFormat="1" applyFont="1" applyFill="1" applyBorder="1" applyAlignment="1">
      <alignment horizontal="center" vertical="center" shrinkToFit="1"/>
    </xf>
    <xf numFmtId="2" fontId="3" fillId="0" borderId="13" xfId="3" applyNumberFormat="1" applyFont="1" applyFill="1" applyBorder="1" applyAlignment="1">
      <alignment horizontal="center" vertical="center" wrapText="1"/>
    </xf>
    <xf numFmtId="2" fontId="3" fillId="0" borderId="11" xfId="3" applyNumberFormat="1" applyFont="1" applyFill="1" applyBorder="1" applyAlignment="1">
      <alignment horizontal="center" vertical="center" wrapText="1"/>
    </xf>
    <xf numFmtId="1" fontId="5" fillId="0" borderId="11" xfId="3" applyNumberFormat="1" applyFont="1" applyFill="1" applyBorder="1" applyAlignment="1">
      <alignment horizontal="center" vertical="center"/>
    </xf>
    <xf numFmtId="49" fontId="5" fillId="0" borderId="11" xfId="3" applyNumberFormat="1" applyFont="1" applyFill="1" applyBorder="1" applyAlignment="1">
      <alignment horizontal="center" vertical="center"/>
    </xf>
    <xf numFmtId="49" fontId="5" fillId="0" borderId="11" xfId="3" applyNumberFormat="1" applyFont="1" applyFill="1" applyBorder="1" applyAlignment="1">
      <alignment horizontal="center" vertical="center" shrinkToFit="1"/>
    </xf>
    <xf numFmtId="49" fontId="5" fillId="9" borderId="11" xfId="3" applyNumberFormat="1" applyFont="1" applyFill="1" applyBorder="1" applyAlignment="1">
      <alignment horizontal="center" vertical="center" shrinkToFit="1"/>
    </xf>
    <xf numFmtId="2" fontId="5" fillId="0" borderId="11" xfId="3" applyNumberFormat="1" applyFont="1" applyFill="1" applyBorder="1" applyAlignment="1">
      <alignment horizontal="center" vertical="center" shrinkToFit="1"/>
    </xf>
    <xf numFmtId="2" fontId="4" fillId="0" borderId="0" xfId="3" applyNumberFormat="1" applyFont="1" applyFill="1"/>
    <xf numFmtId="0" fontId="6" fillId="0" borderId="0" xfId="3" applyFont="1" applyAlignment="1">
      <alignment vertical="center"/>
    </xf>
    <xf numFmtId="0" fontId="6" fillId="0" borderId="0" xfId="3" applyFont="1"/>
    <xf numFmtId="49" fontId="7" fillId="3" borderId="14" xfId="0" applyNumberFormat="1" applyFont="1" applyFill="1" applyBorder="1" applyAlignment="1">
      <alignment horizontal="center"/>
    </xf>
    <xf numFmtId="1" fontId="3" fillId="11" borderId="15" xfId="0" applyNumberFormat="1" applyFont="1" applyFill="1" applyBorder="1" applyAlignment="1">
      <alignment horizontal="center"/>
    </xf>
    <xf numFmtId="49" fontId="3" fillId="11" borderId="15" xfId="0" applyNumberFormat="1" applyFont="1" applyFill="1" applyBorder="1"/>
    <xf numFmtId="49" fontId="7" fillId="11" borderId="14" xfId="0" applyNumberFormat="1" applyFont="1" applyFill="1" applyBorder="1" applyAlignment="1">
      <alignment horizontal="center"/>
    </xf>
    <xf numFmtId="49" fontId="3" fillId="11" borderId="15" xfId="0" applyNumberFormat="1" applyFont="1" applyFill="1" applyBorder="1" applyAlignment="1">
      <alignment shrinkToFit="1"/>
    </xf>
    <xf numFmtId="188" fontId="3" fillId="11" borderId="15" xfId="1" applyNumberFormat="1" applyFont="1" applyFill="1" applyBorder="1" applyAlignment="1">
      <alignment shrinkToFit="1"/>
    </xf>
    <xf numFmtId="43" fontId="3" fillId="11" borderId="15" xfId="1" applyFont="1" applyFill="1" applyBorder="1" applyAlignment="1">
      <alignment shrinkToFit="1"/>
    </xf>
    <xf numFmtId="0" fontId="3" fillId="11" borderId="15" xfId="0" applyFont="1" applyFill="1" applyBorder="1" applyAlignment="1">
      <alignment horizontal="center" shrinkToFit="1"/>
    </xf>
    <xf numFmtId="0" fontId="3" fillId="11" borderId="15" xfId="0" applyFont="1" applyFill="1" applyBorder="1" applyAlignment="1">
      <alignment shrinkToFit="1"/>
    </xf>
    <xf numFmtId="49" fontId="7" fillId="9" borderId="14" xfId="0" applyNumberFormat="1" applyFont="1" applyFill="1" applyBorder="1" applyAlignment="1">
      <alignment horizontal="center"/>
    </xf>
    <xf numFmtId="1" fontId="6" fillId="0" borderId="0" xfId="3" applyNumberFormat="1" applyFont="1" applyAlignment="1">
      <alignment horizontal="center"/>
    </xf>
    <xf numFmtId="49" fontId="6" fillId="0" borderId="0" xfId="3" applyNumberFormat="1" applyFont="1"/>
    <xf numFmtId="49" fontId="6" fillId="0" borderId="0" xfId="3" applyNumberFormat="1" applyFont="1" applyAlignment="1">
      <alignment shrinkToFit="1"/>
    </xf>
    <xf numFmtId="0" fontId="3" fillId="0" borderId="0" xfId="3" applyFont="1"/>
    <xf numFmtId="49" fontId="3" fillId="11" borderId="15" xfId="0" applyNumberFormat="1" applyFont="1" applyFill="1" applyBorder="1" applyAlignment="1">
      <alignment horizontal="left" shrinkToFit="1"/>
    </xf>
    <xf numFmtId="49" fontId="4" fillId="9" borderId="14" xfId="0" applyNumberFormat="1" applyFont="1" applyFill="1" applyBorder="1" applyAlignment="1">
      <alignment horizontal="left" vertical="center" shrinkToFit="1"/>
    </xf>
    <xf numFmtId="1" fontId="3" fillId="13" borderId="15" xfId="0" applyNumberFormat="1" applyFont="1" applyFill="1" applyBorder="1" applyAlignment="1">
      <alignment horizontal="center"/>
    </xf>
    <xf numFmtId="49" fontId="3" fillId="13" borderId="15" xfId="0" applyNumberFormat="1" applyFont="1" applyFill="1" applyBorder="1"/>
    <xf numFmtId="49" fontId="4" fillId="13" borderId="14" xfId="0" applyNumberFormat="1" applyFont="1" applyFill="1" applyBorder="1" applyAlignment="1">
      <alignment horizontal="left" vertical="center" shrinkToFit="1"/>
    </xf>
    <xf numFmtId="49" fontId="3" fillId="13" borderId="15" xfId="0" applyNumberFormat="1" applyFont="1" applyFill="1" applyBorder="1" applyAlignment="1">
      <alignment horizontal="left" shrinkToFit="1"/>
    </xf>
    <xf numFmtId="188" fontId="3" fillId="13" borderId="15" xfId="1" applyNumberFormat="1" applyFont="1" applyFill="1" applyBorder="1" applyAlignment="1">
      <alignment shrinkToFit="1"/>
    </xf>
    <xf numFmtId="43" fontId="3" fillId="13" borderId="15" xfId="1" applyFont="1" applyFill="1" applyBorder="1" applyAlignment="1">
      <alignment shrinkToFit="1"/>
    </xf>
    <xf numFmtId="0" fontId="3" fillId="13" borderId="15" xfId="0" applyFont="1" applyFill="1" applyBorder="1" applyAlignment="1">
      <alignment shrinkToFit="1"/>
    </xf>
    <xf numFmtId="1" fontId="3" fillId="10" borderId="15" xfId="0" applyNumberFormat="1" applyFont="1" applyFill="1" applyBorder="1" applyAlignment="1">
      <alignment horizontal="center"/>
    </xf>
    <xf numFmtId="49" fontId="3" fillId="10" borderId="15" xfId="0" applyNumberFormat="1" applyFont="1" applyFill="1" applyBorder="1"/>
    <xf numFmtId="49" fontId="3" fillId="10" borderId="15" xfId="0" applyNumberFormat="1" applyFont="1" applyFill="1" applyBorder="1" applyAlignment="1">
      <alignment horizontal="left" shrinkToFit="1"/>
    </xf>
    <xf numFmtId="188" fontId="3" fillId="10" borderId="15" xfId="1" applyNumberFormat="1" applyFont="1" applyFill="1" applyBorder="1" applyAlignment="1">
      <alignment shrinkToFit="1"/>
    </xf>
    <xf numFmtId="43" fontId="3" fillId="10" borderId="15" xfId="1" applyFont="1" applyFill="1" applyBorder="1" applyAlignment="1">
      <alignment shrinkToFit="1"/>
    </xf>
    <xf numFmtId="0" fontId="3" fillId="10" borderId="15" xfId="0" applyFont="1" applyFill="1" applyBorder="1" applyAlignment="1">
      <alignment shrinkToFit="1"/>
    </xf>
    <xf numFmtId="49" fontId="7" fillId="13" borderId="15" xfId="0" applyNumberFormat="1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horizontal="left" vertical="center" shrinkToFit="1"/>
    </xf>
    <xf numFmtId="49" fontId="3" fillId="10" borderId="15" xfId="0" applyNumberFormat="1" applyFont="1" applyFill="1" applyBorder="1" applyAlignment="1">
      <alignment shrinkToFit="1"/>
    </xf>
    <xf numFmtId="43" fontId="3" fillId="10" borderId="15" xfId="0" applyNumberFormat="1" applyFont="1" applyFill="1" applyBorder="1" applyAlignment="1">
      <alignment shrinkToFit="1"/>
    </xf>
    <xf numFmtId="1" fontId="6" fillId="10" borderId="0" xfId="0" applyNumberFormat="1" applyFont="1" applyFill="1" applyAlignment="1">
      <alignment horizontal="center"/>
    </xf>
    <xf numFmtId="49" fontId="6" fillId="10" borderId="0" xfId="0" applyNumberFormat="1" applyFont="1" applyFill="1"/>
    <xf numFmtId="0" fontId="6" fillId="10" borderId="0" xfId="0" applyFont="1" applyFill="1"/>
    <xf numFmtId="1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/>
    <xf numFmtId="0" fontId="6" fillId="13" borderId="0" xfId="0" applyFont="1" applyFill="1"/>
    <xf numFmtId="1" fontId="8" fillId="13" borderId="15" xfId="0" applyNumberFormat="1" applyFont="1" applyFill="1" applyBorder="1" applyAlignment="1">
      <alignment horizontal="center"/>
    </xf>
    <xf numFmtId="49" fontId="8" fillId="13" borderId="15" xfId="0" applyNumberFormat="1" applyFont="1" applyFill="1" applyBorder="1"/>
    <xf numFmtId="49" fontId="10" fillId="13" borderId="15" xfId="0" applyNumberFormat="1" applyFont="1" applyFill="1" applyBorder="1" applyAlignment="1">
      <alignment horizontal="center"/>
    </xf>
    <xf numFmtId="49" fontId="8" fillId="13" borderId="15" xfId="0" applyNumberFormat="1" applyFont="1" applyFill="1" applyBorder="1" applyAlignment="1">
      <alignment shrinkToFit="1"/>
    </xf>
    <xf numFmtId="188" fontId="8" fillId="13" borderId="15" xfId="1" applyNumberFormat="1" applyFont="1" applyFill="1" applyBorder="1" applyAlignment="1">
      <alignment shrinkToFit="1"/>
    </xf>
    <xf numFmtId="43" fontId="8" fillId="13" borderId="15" xfId="1" applyFont="1" applyFill="1" applyBorder="1" applyAlignment="1">
      <alignment shrinkToFit="1"/>
    </xf>
    <xf numFmtId="0" fontId="8" fillId="13" borderId="15" xfId="0" applyFont="1" applyFill="1" applyBorder="1" applyAlignment="1">
      <alignment shrinkToFit="1"/>
    </xf>
    <xf numFmtId="0" fontId="9" fillId="0" borderId="0" xfId="0" applyFont="1"/>
    <xf numFmtId="188" fontId="3" fillId="0" borderId="22" xfId="1" applyNumberFormat="1" applyFont="1" applyBorder="1" applyAlignment="1">
      <alignment shrinkToFit="1"/>
    </xf>
    <xf numFmtId="49" fontId="4" fillId="11" borderId="14" xfId="0" applyNumberFormat="1" applyFont="1" applyFill="1" applyBorder="1" applyAlignment="1">
      <alignment horizontal="left" shrinkToFit="1"/>
    </xf>
    <xf numFmtId="49" fontId="3" fillId="3" borderId="15" xfId="0" applyNumberFormat="1" applyFont="1" applyFill="1" applyBorder="1" applyAlignment="1">
      <alignment shrinkToFit="1"/>
    </xf>
    <xf numFmtId="49" fontId="4" fillId="9" borderId="14" xfId="0" applyNumberFormat="1" applyFont="1" applyFill="1" applyBorder="1" applyAlignment="1">
      <alignment horizontal="left" shrinkToFit="1"/>
    </xf>
    <xf numFmtId="49" fontId="3" fillId="11" borderId="24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1" fontId="2" fillId="0" borderId="0" xfId="3" applyNumberFormat="1" applyFont="1" applyBorder="1" applyAlignment="1"/>
    <xf numFmtId="0" fontId="6" fillId="0" borderId="0" xfId="3"/>
    <xf numFmtId="0" fontId="12" fillId="14" borderId="7" xfId="3" applyFont="1" applyFill="1" applyBorder="1" applyAlignment="1">
      <alignment vertical="center"/>
    </xf>
    <xf numFmtId="0" fontId="12" fillId="6" borderId="8" xfId="3" applyFont="1" applyFill="1" applyBorder="1" applyAlignment="1">
      <alignment horizontal="center" vertical="center" wrapText="1"/>
    </xf>
    <xf numFmtId="0" fontId="12" fillId="6" borderId="8" xfId="3" applyFont="1" applyFill="1" applyBorder="1" applyAlignment="1">
      <alignment horizontal="left" vertical="center"/>
    </xf>
    <xf numFmtId="0" fontId="12" fillId="14" borderId="8" xfId="3" applyFont="1" applyFill="1" applyBorder="1" applyAlignment="1">
      <alignment horizontal="center" vertical="center"/>
    </xf>
    <xf numFmtId="0" fontId="6" fillId="0" borderId="0" xfId="3" applyBorder="1"/>
    <xf numFmtId="0" fontId="12" fillId="15" borderId="8" xfId="3" applyFont="1" applyFill="1" applyBorder="1" applyAlignment="1">
      <alignment horizontal="left" vertical="center"/>
    </xf>
    <xf numFmtId="188" fontId="6" fillId="0" borderId="0" xfId="3" applyNumberFormat="1"/>
    <xf numFmtId="43" fontId="0" fillId="0" borderId="0" xfId="1" applyFont="1"/>
    <xf numFmtId="0" fontId="15" fillId="0" borderId="0" xfId="3" applyFont="1" applyAlignment="1">
      <alignment wrapText="1"/>
    </xf>
    <xf numFmtId="0" fontId="16" fillId="0" borderId="0" xfId="3" applyFont="1"/>
    <xf numFmtId="1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/>
    <xf numFmtId="49" fontId="3" fillId="0" borderId="11" xfId="0" applyNumberFormat="1" applyFont="1" applyFill="1" applyBorder="1" applyAlignment="1">
      <alignment horizontal="left" shrinkToFit="1"/>
    </xf>
    <xf numFmtId="188" fontId="3" fillId="0" borderId="11" xfId="1" applyNumberFormat="1" applyFont="1" applyFill="1" applyBorder="1" applyAlignment="1">
      <alignment shrinkToFit="1"/>
    </xf>
    <xf numFmtId="188" fontId="3" fillId="0" borderId="12" xfId="1" applyNumberFormat="1" applyFont="1" applyFill="1" applyBorder="1" applyAlignment="1">
      <alignment shrinkToFit="1"/>
    </xf>
    <xf numFmtId="43" fontId="3" fillId="0" borderId="12" xfId="1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6" fillId="0" borderId="0" xfId="0" applyFont="1" applyFill="1"/>
    <xf numFmtId="1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/>
    <xf numFmtId="49" fontId="4" fillId="0" borderId="14" xfId="0" applyNumberFormat="1" applyFont="1" applyFill="1" applyBorder="1" applyAlignment="1">
      <alignment horizontal="left" shrinkToFit="1"/>
    </xf>
    <xf numFmtId="188" fontId="3" fillId="0" borderId="15" xfId="1" applyNumberFormat="1" applyFont="1" applyFill="1" applyBorder="1" applyAlignment="1">
      <alignment shrinkToFit="1"/>
    </xf>
    <xf numFmtId="43" fontId="3" fillId="0" borderId="15" xfId="1" applyFont="1" applyFill="1" applyBorder="1" applyAlignment="1">
      <alignment shrinkToFit="1"/>
    </xf>
    <xf numFmtId="0" fontId="3" fillId="0" borderId="15" xfId="0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horizontal="left" shrinkToFit="1"/>
    </xf>
    <xf numFmtId="0" fontId="3" fillId="0" borderId="15" xfId="0" applyFont="1" applyBorder="1" applyAlignment="1">
      <alignment vertical="center"/>
    </xf>
    <xf numFmtId="1" fontId="4" fillId="10" borderId="14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left" vertical="center"/>
    </xf>
    <xf numFmtId="49" fontId="3" fillId="10" borderId="14" xfId="0" applyNumberFormat="1" applyFont="1" applyFill="1" applyBorder="1"/>
    <xf numFmtId="188" fontId="4" fillId="10" borderId="20" xfId="1" applyNumberFormat="1" applyFont="1" applyFill="1" applyBorder="1" applyAlignment="1">
      <alignment horizontal="left" shrinkToFit="1"/>
    </xf>
    <xf numFmtId="43" fontId="4" fillId="10" borderId="25" xfId="1" applyFont="1" applyFill="1" applyBorder="1" applyAlignment="1">
      <alignment horizontal="left" vertical="center" shrinkToFit="1"/>
    </xf>
    <xf numFmtId="2" fontId="4" fillId="10" borderId="20" xfId="0" applyNumberFormat="1" applyFont="1" applyFill="1" applyBorder="1" applyAlignment="1">
      <alignment horizontal="left" vertical="center" shrinkToFit="1"/>
    </xf>
    <xf numFmtId="49" fontId="3" fillId="0" borderId="15" xfId="0" applyNumberFormat="1" applyFont="1" applyFill="1" applyBorder="1" applyAlignment="1">
      <alignment shrinkToFit="1"/>
    </xf>
    <xf numFmtId="188" fontId="4" fillId="0" borderId="15" xfId="1" applyNumberFormat="1" applyFont="1" applyFill="1" applyBorder="1" applyAlignment="1">
      <alignment horizontal="left" shrinkToFit="1"/>
    </xf>
    <xf numFmtId="43" fontId="4" fillId="0" borderId="15" xfId="1" applyFont="1" applyFill="1" applyBorder="1" applyAlignment="1">
      <alignment horizontal="left" shrinkToFit="1"/>
    </xf>
    <xf numFmtId="43" fontId="4" fillId="0" borderId="15" xfId="1" applyFont="1" applyFill="1" applyBorder="1" applyAlignment="1">
      <alignment horizontal="left" vertical="center"/>
    </xf>
    <xf numFmtId="188" fontId="4" fillId="0" borderId="15" xfId="1" applyNumberFormat="1" applyFont="1" applyFill="1" applyBorder="1" applyAlignment="1">
      <alignment horizontal="left" vertical="center"/>
    </xf>
    <xf numFmtId="43" fontId="4" fillId="0" borderId="18" xfId="1" applyFont="1" applyFill="1" applyBorder="1" applyAlignment="1">
      <alignment horizontal="left" vertical="center" shrinkToFit="1"/>
    </xf>
    <xf numFmtId="2" fontId="4" fillId="3" borderId="20" xfId="0" applyNumberFormat="1" applyFont="1" applyFill="1" applyBorder="1" applyAlignment="1">
      <alignment horizontal="left" vertical="center" shrinkToFit="1"/>
    </xf>
    <xf numFmtId="49" fontId="3" fillId="0" borderId="20" xfId="0" applyNumberFormat="1" applyFont="1" applyFill="1" applyBorder="1"/>
    <xf numFmtId="49" fontId="18" fillId="3" borderId="14" xfId="0" applyNumberFormat="1" applyFont="1" applyFill="1" applyBorder="1" applyAlignment="1">
      <alignment horizontal="left" vertical="center" shrinkToFit="1"/>
    </xf>
    <xf numFmtId="1" fontId="19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/>
    <xf numFmtId="49" fontId="19" fillId="0" borderId="15" xfId="0" applyNumberFormat="1" applyFont="1" applyFill="1" applyBorder="1" applyAlignment="1">
      <alignment horizontal="left" shrinkToFit="1"/>
    </xf>
    <xf numFmtId="43" fontId="19" fillId="0" borderId="15" xfId="1" applyFont="1" applyFill="1" applyBorder="1" applyAlignment="1">
      <alignment shrinkToFit="1"/>
    </xf>
    <xf numFmtId="188" fontId="19" fillId="0" borderId="15" xfId="1" applyNumberFormat="1" applyFont="1" applyFill="1" applyBorder="1" applyAlignment="1">
      <alignment shrinkToFit="1"/>
    </xf>
    <xf numFmtId="188" fontId="19" fillId="0" borderId="21" xfId="1" applyNumberFormat="1" applyFont="1" applyFill="1" applyBorder="1" applyAlignment="1">
      <alignment shrinkToFit="1"/>
    </xf>
    <xf numFmtId="2" fontId="4" fillId="3" borderId="0" xfId="3" applyNumberFormat="1" applyFont="1" applyFill="1" applyBorder="1"/>
    <xf numFmtId="2" fontId="4" fillId="3" borderId="0" xfId="3" applyNumberFormat="1" applyFont="1" applyFill="1"/>
    <xf numFmtId="1" fontId="4" fillId="3" borderId="14" xfId="3" applyNumberFormat="1" applyFont="1" applyFill="1" applyBorder="1" applyAlignment="1">
      <alignment horizontal="center" vertical="center"/>
    </xf>
    <xf numFmtId="49" fontId="4" fillId="3" borderId="14" xfId="3" applyNumberFormat="1" applyFont="1" applyFill="1" applyBorder="1" applyAlignment="1">
      <alignment horizontal="left" vertical="center"/>
    </xf>
    <xf numFmtId="49" fontId="3" fillId="3" borderId="14" xfId="3" applyNumberFormat="1" applyFont="1" applyFill="1" applyBorder="1"/>
    <xf numFmtId="49" fontId="4" fillId="3" borderId="14" xfId="3" applyNumberFormat="1" applyFont="1" applyFill="1" applyBorder="1" applyAlignment="1">
      <alignment horizontal="left" vertical="center" shrinkToFit="1"/>
    </xf>
    <xf numFmtId="2" fontId="4" fillId="3" borderId="15" xfId="3" applyNumberFormat="1" applyFont="1" applyFill="1" applyBorder="1" applyAlignment="1">
      <alignment horizontal="left" vertical="center" shrinkToFit="1"/>
    </xf>
    <xf numFmtId="2" fontId="3" fillId="3" borderId="19" xfId="3" applyNumberFormat="1" applyFont="1" applyFill="1" applyBorder="1" applyAlignment="1">
      <alignment horizontal="left" vertical="center" wrapText="1"/>
    </xf>
    <xf numFmtId="2" fontId="3" fillId="3" borderId="15" xfId="3" applyNumberFormat="1" applyFont="1" applyFill="1" applyBorder="1" applyAlignment="1">
      <alignment horizontal="left" vertical="center" wrapText="1"/>
    </xf>
    <xf numFmtId="2" fontId="3" fillId="3" borderId="15" xfId="3" applyNumberFormat="1" applyFont="1" applyFill="1" applyBorder="1" applyAlignment="1">
      <alignment horizontal="left" vertical="center"/>
    </xf>
    <xf numFmtId="0" fontId="3" fillId="0" borderId="15" xfId="3" applyFont="1" applyBorder="1" applyAlignment="1">
      <alignment shrinkToFit="1"/>
    </xf>
    <xf numFmtId="1" fontId="3" fillId="3" borderId="15" xfId="3" applyNumberFormat="1" applyFont="1" applyFill="1" applyBorder="1" applyAlignment="1">
      <alignment horizontal="center"/>
    </xf>
    <xf numFmtId="49" fontId="3" fillId="3" borderId="15" xfId="3" applyNumberFormat="1" applyFont="1" applyFill="1" applyBorder="1"/>
    <xf numFmtId="49" fontId="3" fillId="3" borderId="15" xfId="3" applyNumberFormat="1" applyFont="1" applyFill="1" applyBorder="1" applyAlignment="1">
      <alignment horizontal="left" shrinkToFit="1"/>
    </xf>
    <xf numFmtId="0" fontId="3" fillId="3" borderId="15" xfId="3" applyFont="1" applyFill="1" applyBorder="1" applyAlignment="1">
      <alignment shrinkToFit="1"/>
    </xf>
    <xf numFmtId="0" fontId="6" fillId="3" borderId="0" xfId="3" applyFont="1" applyFill="1"/>
    <xf numFmtId="49" fontId="7" fillId="0" borderId="15" xfId="3" applyNumberFormat="1" applyFont="1" applyFill="1" applyBorder="1" applyAlignment="1">
      <alignment horizontal="center"/>
    </xf>
    <xf numFmtId="1" fontId="3" fillId="0" borderId="15" xfId="3" applyNumberFormat="1" applyFont="1" applyBorder="1" applyAlignment="1">
      <alignment horizontal="center"/>
    </xf>
    <xf numFmtId="49" fontId="3" fillId="0" borderId="15" xfId="3" applyNumberFormat="1" applyFont="1" applyBorder="1"/>
    <xf numFmtId="49" fontId="3" fillId="0" borderId="15" xfId="3" applyNumberFormat="1" applyFont="1" applyBorder="1" applyAlignment="1">
      <alignment shrinkToFit="1"/>
    </xf>
    <xf numFmtId="0" fontId="3" fillId="0" borderId="15" xfId="3" applyFont="1" applyBorder="1" applyAlignment="1">
      <alignment horizontal="left"/>
    </xf>
    <xf numFmtId="1" fontId="3" fillId="0" borderId="15" xfId="3" applyNumberFormat="1" applyFont="1" applyBorder="1" applyAlignment="1">
      <alignment horizontal="center" vertical="center"/>
    </xf>
    <xf numFmtId="49" fontId="3" fillId="0" borderId="15" xfId="3" applyNumberFormat="1" applyFont="1" applyBorder="1" applyAlignment="1">
      <alignment vertical="center"/>
    </xf>
    <xf numFmtId="49" fontId="3" fillId="0" borderId="15" xfId="3" applyNumberFormat="1" applyFont="1" applyBorder="1" applyAlignment="1">
      <alignment vertical="center" shrinkToFit="1"/>
    </xf>
    <xf numFmtId="0" fontId="3" fillId="0" borderId="15" xfId="3" applyFont="1" applyBorder="1" applyAlignment="1">
      <alignment horizontal="center" vertical="center" shrinkToFit="1"/>
    </xf>
    <xf numFmtId="0" fontId="3" fillId="0" borderId="15" xfId="3" applyFont="1" applyBorder="1" applyAlignment="1">
      <alignment vertical="center" shrinkToFit="1"/>
    </xf>
    <xf numFmtId="0" fontId="3" fillId="0" borderId="15" xfId="3" applyFont="1" applyBorder="1" applyAlignment="1">
      <alignment vertical="center" wrapText="1" shrinkToFit="1"/>
    </xf>
    <xf numFmtId="49" fontId="4" fillId="3" borderId="14" xfId="3" applyNumberFormat="1" applyFont="1" applyFill="1" applyBorder="1" applyAlignment="1">
      <alignment horizontal="left" shrinkToFit="1"/>
    </xf>
    <xf numFmtId="49" fontId="3" fillId="3" borderId="21" xfId="3" applyNumberFormat="1" applyFont="1" applyFill="1" applyBorder="1" applyAlignment="1"/>
    <xf numFmtId="0" fontId="3" fillId="3" borderId="22" xfId="3" applyNumberFormat="1" applyFont="1" applyFill="1" applyBorder="1" applyAlignment="1"/>
    <xf numFmtId="49" fontId="3" fillId="3" borderId="21" xfId="3" applyNumberFormat="1" applyFont="1" applyFill="1" applyBorder="1" applyAlignment="1">
      <alignment shrinkToFit="1"/>
    </xf>
    <xf numFmtId="49" fontId="7" fillId="0" borderId="1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shrinkToFit="1"/>
    </xf>
    <xf numFmtId="188" fontId="3" fillId="0" borderId="22" xfId="1" applyNumberFormat="1" applyFont="1" applyFill="1" applyBorder="1" applyAlignment="1">
      <alignment shrinkToFit="1"/>
    </xf>
    <xf numFmtId="0" fontId="3" fillId="0" borderId="15" xfId="0" applyFont="1" applyFill="1" applyBorder="1" applyAlignment="1">
      <alignment horizontal="center" shrinkToFit="1"/>
    </xf>
    <xf numFmtId="49" fontId="5" fillId="16" borderId="11" xfId="0" applyNumberFormat="1" applyFont="1" applyFill="1" applyBorder="1" applyAlignment="1">
      <alignment horizontal="center" vertical="center" shrinkToFit="1"/>
    </xf>
    <xf numFmtId="49" fontId="7" fillId="16" borderId="15" xfId="0" applyNumberFormat="1" applyFont="1" applyFill="1" applyBorder="1" applyAlignment="1">
      <alignment horizontal="center"/>
    </xf>
    <xf numFmtId="49" fontId="4" fillId="3" borderId="20" xfId="0" applyNumberFormat="1" applyFont="1" applyFill="1" applyBorder="1" applyAlignment="1">
      <alignment horizontal="left" vertical="center"/>
    </xf>
    <xf numFmtId="2" fontId="3" fillId="0" borderId="19" xfId="3" applyNumberFormat="1" applyFont="1" applyFill="1" applyBorder="1" applyAlignment="1">
      <alignment horizontal="left" vertical="center" wrapText="1"/>
    </xf>
    <xf numFmtId="2" fontId="3" fillId="0" borderId="15" xfId="3" applyNumberFormat="1" applyFont="1" applyFill="1" applyBorder="1" applyAlignment="1">
      <alignment horizontal="left" vertical="center" wrapText="1"/>
    </xf>
    <xf numFmtId="0" fontId="3" fillId="0" borderId="15" xfId="3" applyFont="1" applyFill="1" applyBorder="1" applyAlignment="1">
      <alignment vertical="center" shrinkToFit="1"/>
    </xf>
    <xf numFmtId="0" fontId="6" fillId="0" borderId="0" xfId="3" applyFont="1" applyFill="1" applyAlignment="1">
      <alignment vertical="center"/>
    </xf>
    <xf numFmtId="49" fontId="3" fillId="3" borderId="21" xfId="0" applyNumberFormat="1" applyFont="1" applyFill="1" applyBorder="1" applyAlignment="1">
      <alignment horizontal="left" shrinkToFit="1"/>
    </xf>
    <xf numFmtId="188" fontId="3" fillId="3" borderId="22" xfId="1" applyNumberFormat="1" applyFont="1" applyFill="1" applyBorder="1" applyAlignment="1">
      <alignment shrinkToFit="1"/>
    </xf>
    <xf numFmtId="49" fontId="20" fillId="3" borderId="20" xfId="0" applyNumberFormat="1" applyFont="1" applyFill="1" applyBorder="1" applyAlignment="1">
      <alignment horizontal="left" vertical="center" shrinkToFit="1"/>
    </xf>
    <xf numFmtId="1" fontId="3" fillId="17" borderId="15" xfId="0" applyNumberFormat="1" applyFont="1" applyFill="1" applyBorder="1" applyAlignment="1">
      <alignment horizontal="center"/>
    </xf>
    <xf numFmtId="49" fontId="3" fillId="17" borderId="15" xfId="0" applyNumberFormat="1" applyFont="1" applyFill="1" applyBorder="1"/>
    <xf numFmtId="49" fontId="4" fillId="17" borderId="14" xfId="0" applyNumberFormat="1" applyFont="1" applyFill="1" applyBorder="1" applyAlignment="1">
      <alignment horizontal="left" shrinkToFit="1"/>
    </xf>
    <xf numFmtId="49" fontId="3" fillId="17" borderId="21" xfId="0" applyNumberFormat="1" applyFont="1" applyFill="1" applyBorder="1" applyAlignment="1"/>
    <xf numFmtId="0" fontId="3" fillId="17" borderId="15" xfId="0" applyFont="1" applyFill="1" applyBorder="1" applyAlignment="1">
      <alignment shrinkToFit="1"/>
    </xf>
    <xf numFmtId="0" fontId="6" fillId="17" borderId="0" xfId="0" applyFont="1" applyFill="1"/>
    <xf numFmtId="2" fontId="3" fillId="0" borderId="15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/>
    </xf>
    <xf numFmtId="43" fontId="6" fillId="0" borderId="27" xfId="1" applyFont="1" applyBorder="1"/>
    <xf numFmtId="49" fontId="4" fillId="6" borderId="0" xfId="0" applyNumberFormat="1" applyFont="1" applyFill="1" applyBorder="1" applyAlignment="1">
      <alignment horizontal="left" vertical="center" shrinkToFit="1"/>
    </xf>
    <xf numFmtId="43" fontId="3" fillId="4" borderId="15" xfId="1" applyNumberFormat="1" applyFont="1" applyFill="1" applyBorder="1" applyAlignment="1">
      <alignment shrinkToFit="1"/>
    </xf>
    <xf numFmtId="43" fontId="3" fillId="3" borderId="15" xfId="1" applyNumberFormat="1" applyFont="1" applyFill="1" applyBorder="1" applyAlignment="1">
      <alignment shrinkToFit="1"/>
    </xf>
    <xf numFmtId="2" fontId="3" fillId="0" borderId="19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/>
    <xf numFmtId="43" fontId="3" fillId="3" borderId="18" xfId="1" applyFont="1" applyFill="1" applyBorder="1" applyAlignment="1">
      <alignment shrinkToFit="1"/>
    </xf>
    <xf numFmtId="43" fontId="6" fillId="10" borderId="11" xfId="1" applyFont="1" applyFill="1" applyBorder="1"/>
    <xf numFmtId="43" fontId="3" fillId="0" borderId="18" xfId="0" applyNumberFormat="1" applyFont="1" applyBorder="1" applyAlignment="1">
      <alignment shrinkToFit="1"/>
    </xf>
    <xf numFmtId="0" fontId="3" fillId="0" borderId="18" xfId="0" applyFont="1" applyBorder="1" applyAlignment="1">
      <alignment shrinkToFit="1"/>
    </xf>
    <xf numFmtId="43" fontId="6" fillId="13" borderId="11" xfId="1" applyFont="1" applyFill="1" applyBorder="1"/>
    <xf numFmtId="0" fontId="3" fillId="0" borderId="22" xfId="0" applyFont="1" applyBorder="1" applyAlignment="1">
      <alignment shrinkToFit="1"/>
    </xf>
    <xf numFmtId="0" fontId="3" fillId="10" borderId="12" xfId="0" applyFont="1" applyFill="1" applyBorder="1"/>
    <xf numFmtId="0" fontId="3" fillId="13" borderId="12" xfId="0" applyFont="1" applyFill="1" applyBorder="1"/>
    <xf numFmtId="0" fontId="3" fillId="0" borderId="21" xfId="0" applyFont="1" applyBorder="1" applyAlignment="1">
      <alignment shrinkToFit="1"/>
    </xf>
    <xf numFmtId="0" fontId="3" fillId="10" borderId="11" xfId="0" applyFont="1" applyFill="1" applyBorder="1"/>
    <xf numFmtId="0" fontId="3" fillId="13" borderId="11" xfId="0" applyFont="1" applyFill="1" applyBorder="1"/>
    <xf numFmtId="188" fontId="7" fillId="0" borderId="15" xfId="1" applyNumberFormat="1" applyFont="1" applyBorder="1" applyAlignment="1">
      <alignment vertical="center" shrinkToFit="1"/>
    </xf>
    <xf numFmtId="49" fontId="3" fillId="3" borderId="14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left" vertical="center" shrinkToFit="1"/>
    </xf>
    <xf numFmtId="43" fontId="4" fillId="3" borderId="15" xfId="1" applyNumberFormat="1" applyFont="1" applyFill="1" applyBorder="1" applyAlignment="1">
      <alignment horizontal="left" shrinkToFit="1"/>
    </xf>
    <xf numFmtId="43" fontId="3" fillId="0" borderId="15" xfId="1" applyNumberFormat="1" applyFont="1" applyFill="1" applyBorder="1" applyAlignment="1">
      <alignment shrinkToFit="1"/>
    </xf>
    <xf numFmtId="43" fontId="3" fillId="0" borderId="15" xfId="1" applyNumberFormat="1" applyFont="1" applyBorder="1" applyAlignment="1">
      <alignment vertical="center" shrinkToFit="1"/>
    </xf>
    <xf numFmtId="43" fontId="5" fillId="8" borderId="15" xfId="1" applyNumberFormat="1" applyFont="1" applyFill="1" applyBorder="1" applyAlignment="1">
      <alignment horizontal="left" shrinkToFit="1"/>
    </xf>
    <xf numFmtId="43" fontId="13" fillId="0" borderId="8" xfId="1" applyNumberFormat="1" applyFont="1" applyBorder="1" applyAlignment="1">
      <alignment horizontal="center" vertical="center"/>
    </xf>
    <xf numFmtId="43" fontId="14" fillId="6" borderId="8" xfId="1" applyNumberFormat="1" applyFont="1" applyFill="1" applyBorder="1" applyAlignment="1">
      <alignment horizontal="center" vertical="center"/>
    </xf>
    <xf numFmtId="43" fontId="3" fillId="13" borderId="15" xfId="1" applyNumberFormat="1" applyFont="1" applyFill="1" applyBorder="1" applyAlignment="1">
      <alignment shrinkToFit="1"/>
    </xf>
    <xf numFmtId="43" fontId="14" fillId="15" borderId="8" xfId="1" applyNumberFormat="1" applyFont="1" applyFill="1" applyBorder="1" applyAlignment="1">
      <alignment horizontal="center" vertical="center"/>
    </xf>
    <xf numFmtId="43" fontId="13" fillId="0" borderId="8" xfId="3" applyNumberFormat="1" applyFont="1" applyBorder="1"/>
    <xf numFmtId="43" fontId="14" fillId="14" borderId="8" xfId="1" applyNumberFormat="1" applyFont="1" applyFill="1" applyBorder="1" applyAlignment="1">
      <alignment horizontal="center" vertical="center"/>
    </xf>
    <xf numFmtId="43" fontId="8" fillId="13" borderId="15" xfId="1" applyNumberFormat="1" applyFont="1" applyFill="1" applyBorder="1" applyAlignment="1">
      <alignment shrinkToFit="1"/>
    </xf>
    <xf numFmtId="43" fontId="3" fillId="11" borderId="15" xfId="1" applyNumberFormat="1" applyFont="1" applyFill="1" applyBorder="1" applyAlignment="1">
      <alignment shrinkToFit="1"/>
    </xf>
    <xf numFmtId="43" fontId="5" fillId="12" borderId="15" xfId="1" applyNumberFormat="1" applyFont="1" applyFill="1" applyBorder="1" applyAlignment="1">
      <alignment horizontal="left" shrinkToFit="1"/>
    </xf>
    <xf numFmtId="43" fontId="3" fillId="6" borderId="11" xfId="1" applyNumberFormat="1" applyFont="1" applyFill="1" applyBorder="1" applyAlignment="1">
      <alignment shrinkToFit="1"/>
    </xf>
    <xf numFmtId="43" fontId="6" fillId="7" borderId="8" xfId="1" applyNumberFormat="1" applyFont="1" applyFill="1" applyBorder="1" applyAlignment="1">
      <alignment shrinkToFit="1"/>
    </xf>
    <xf numFmtId="49" fontId="7" fillId="0" borderId="20" xfId="0" applyNumberFormat="1" applyFont="1" applyFill="1" applyBorder="1" applyAlignment="1">
      <alignment horizontal="left"/>
    </xf>
    <xf numFmtId="188" fontId="7" fillId="3" borderId="15" xfId="1" applyNumberFormat="1" applyFont="1" applyFill="1" applyBorder="1" applyAlignment="1">
      <alignment horizontal="left" shrinkToFit="1"/>
    </xf>
    <xf numFmtId="49" fontId="7" fillId="0" borderId="20" xfId="0" applyNumberFormat="1" applyFont="1" applyFill="1" applyBorder="1" applyAlignment="1"/>
    <xf numFmtId="49" fontId="7" fillId="3" borderId="20" xfId="0" applyNumberFormat="1" applyFont="1" applyFill="1" applyBorder="1" applyAlignment="1">
      <alignment horizontal="center"/>
    </xf>
    <xf numFmtId="188" fontId="3" fillId="3" borderId="15" xfId="1" applyNumberFormat="1" applyFont="1" applyFill="1" applyBorder="1" applyAlignment="1">
      <alignment vertical="center" shrinkToFit="1"/>
    </xf>
    <xf numFmtId="43" fontId="3" fillId="3" borderId="15" xfId="1" applyFont="1" applyFill="1" applyBorder="1" applyAlignment="1">
      <alignment vertical="center" shrinkToFit="1"/>
    </xf>
    <xf numFmtId="0" fontId="3" fillId="3" borderId="21" xfId="0" applyFont="1" applyFill="1" applyBorder="1" applyAlignment="1">
      <alignment shrinkToFit="1"/>
    </xf>
    <xf numFmtId="43" fontId="3" fillId="11" borderId="20" xfId="1" applyFont="1" applyFill="1" applyBorder="1" applyAlignment="1">
      <alignment shrinkToFit="1"/>
    </xf>
    <xf numFmtId="0" fontId="3" fillId="11" borderId="20" xfId="0" applyFont="1" applyFill="1" applyBorder="1" applyAlignment="1">
      <alignment shrinkToFit="1"/>
    </xf>
    <xf numFmtId="0" fontId="3" fillId="3" borderId="8" xfId="0" applyFont="1" applyFill="1" applyBorder="1" applyAlignment="1">
      <alignment shrinkToFit="1"/>
    </xf>
    <xf numFmtId="43" fontId="3" fillId="3" borderId="20" xfId="1" applyFont="1" applyFill="1" applyBorder="1" applyAlignment="1">
      <alignment shrinkToFit="1"/>
    </xf>
    <xf numFmtId="0" fontId="3" fillId="3" borderId="20" xfId="0" applyFont="1" applyFill="1" applyBorder="1" applyAlignment="1">
      <alignment shrinkToFit="1"/>
    </xf>
    <xf numFmtId="2" fontId="4" fillId="3" borderId="15" xfId="1" applyNumberFormat="1" applyFont="1" applyFill="1" applyBorder="1" applyAlignment="1">
      <alignment horizontal="left" vertical="center"/>
    </xf>
    <xf numFmtId="2" fontId="5" fillId="2" borderId="7" xfId="1" applyNumberFormat="1" applyFont="1" applyFill="1" applyBorder="1" applyAlignment="1">
      <alignment horizontal="center" vertical="center"/>
    </xf>
    <xf numFmtId="2" fontId="5" fillId="2" borderId="11" xfId="1" applyNumberFormat="1" applyFont="1" applyFill="1" applyBorder="1" applyAlignment="1">
      <alignment horizontal="center" vertical="center"/>
    </xf>
    <xf numFmtId="2" fontId="5" fillId="3" borderId="11" xfId="1" applyNumberFormat="1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left" vertical="center"/>
    </xf>
    <xf numFmtId="2" fontId="4" fillId="0" borderId="15" xfId="1" applyNumberFormat="1" applyFont="1" applyFill="1" applyBorder="1" applyAlignment="1">
      <alignment horizontal="left" vertical="center"/>
    </xf>
    <xf numFmtId="2" fontId="3" fillId="4" borderId="15" xfId="1" applyNumberFormat="1" applyFont="1" applyFill="1" applyBorder="1" applyAlignment="1">
      <alignment shrinkToFit="1"/>
    </xf>
    <xf numFmtId="2" fontId="3" fillId="3" borderId="15" xfId="1" applyNumberFormat="1" applyFont="1" applyFill="1" applyBorder="1" applyAlignment="1">
      <alignment shrinkToFit="1"/>
    </xf>
    <xf numFmtId="2" fontId="3" fillId="0" borderId="15" xfId="1" applyNumberFormat="1" applyFont="1" applyFill="1" applyBorder="1" applyAlignment="1">
      <alignment shrinkToFit="1"/>
    </xf>
    <xf numFmtId="2" fontId="3" fillId="0" borderId="15" xfId="1" applyNumberFormat="1" applyFont="1" applyBorder="1" applyAlignment="1">
      <alignment shrinkToFit="1"/>
    </xf>
    <xf numFmtId="2" fontId="3" fillId="0" borderId="15" xfId="1" applyNumberFormat="1" applyFont="1" applyBorder="1" applyAlignment="1">
      <alignment vertical="center" shrinkToFit="1"/>
    </xf>
    <xf numFmtId="2" fontId="3" fillId="0" borderId="15" xfId="1" applyNumberFormat="1" applyFont="1" applyBorder="1" applyAlignment="1">
      <alignment vertical="top" shrinkToFit="1"/>
    </xf>
    <xf numFmtId="2" fontId="3" fillId="6" borderId="11" xfId="1" applyNumberFormat="1" applyFont="1" applyFill="1" applyBorder="1" applyAlignment="1">
      <alignment shrinkToFit="1"/>
    </xf>
    <xf numFmtId="2" fontId="6" fillId="7" borderId="8" xfId="1" applyNumberFormat="1" applyFont="1" applyFill="1" applyBorder="1" applyAlignment="1">
      <alignment shrinkToFit="1"/>
    </xf>
    <xf numFmtId="2" fontId="6" fillId="0" borderId="0" xfId="1" applyNumberFormat="1" applyFont="1"/>
    <xf numFmtId="188" fontId="7" fillId="3" borderId="15" xfId="1" applyNumberFormat="1" applyFont="1" applyFill="1" applyBorder="1" applyAlignment="1">
      <alignment vertical="center" shrinkToFit="1"/>
    </xf>
    <xf numFmtId="188" fontId="5" fillId="2" borderId="5" xfId="1" applyNumberFormat="1" applyFont="1" applyFill="1" applyBorder="1" applyAlignment="1">
      <alignment horizontal="center" shrinkToFit="1"/>
    </xf>
    <xf numFmtId="188" fontId="5" fillId="2" borderId="28" xfId="1" applyNumberFormat="1" applyFont="1" applyFill="1" applyBorder="1" applyAlignment="1">
      <alignment horizontal="center" shrinkToFit="1"/>
    </xf>
    <xf numFmtId="188" fontId="3" fillId="11" borderId="18" xfId="1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/>
    <xf numFmtId="188" fontId="3" fillId="0" borderId="18" xfId="1" applyNumberFormat="1" applyFont="1" applyFill="1" applyBorder="1" applyAlignment="1">
      <alignment shrinkToFit="1"/>
    </xf>
    <xf numFmtId="188" fontId="3" fillId="0" borderId="18" xfId="1" applyNumberFormat="1" applyFont="1" applyBorder="1" applyAlignment="1">
      <alignment shrinkToFit="1"/>
    </xf>
    <xf numFmtId="188" fontId="5" fillId="12" borderId="18" xfId="1" applyNumberFormat="1" applyFont="1" applyFill="1" applyBorder="1" applyAlignment="1">
      <alignment horizontal="left" shrinkToFit="1"/>
    </xf>
    <xf numFmtId="49" fontId="3" fillId="11" borderId="22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6" fillId="0" borderId="12" xfId="0" applyNumberFormat="1" applyFont="1" applyBorder="1" applyAlignment="1">
      <alignment shrinkToFit="1"/>
    </xf>
    <xf numFmtId="43" fontId="9" fillId="0" borderId="0" xfId="3" applyNumberFormat="1" applyFont="1"/>
    <xf numFmtId="1" fontId="4" fillId="3" borderId="20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left"/>
    </xf>
    <xf numFmtId="0" fontId="3" fillId="3" borderId="15" xfId="3" applyFont="1" applyFill="1" applyBorder="1" applyAlignment="1">
      <alignment vertical="center" shrinkToFit="1"/>
    </xf>
    <xf numFmtId="2" fontId="3" fillId="3" borderId="13" xfId="3" applyNumberFormat="1" applyFont="1" applyFill="1" applyBorder="1" applyAlignment="1">
      <alignment horizontal="center" vertical="center" wrapText="1"/>
    </xf>
    <xf numFmtId="2" fontId="3" fillId="3" borderId="11" xfId="3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shrinkToFit="1"/>
    </xf>
    <xf numFmtId="1" fontId="3" fillId="3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left" shrinkToFit="1"/>
    </xf>
    <xf numFmtId="188" fontId="3" fillId="0" borderId="20" xfId="1" applyNumberFormat="1" applyFont="1" applyFill="1" applyBorder="1" applyAlignment="1">
      <alignment shrinkToFit="1"/>
    </xf>
    <xf numFmtId="43" fontId="3" fillId="0" borderId="20" xfId="1" applyFont="1" applyFill="1" applyBorder="1" applyAlignment="1">
      <alignment shrinkToFit="1"/>
    </xf>
    <xf numFmtId="2" fontId="3" fillId="0" borderId="20" xfId="1" applyNumberFormat="1" applyFont="1" applyFill="1" applyBorder="1" applyAlignment="1">
      <alignment shrinkToFit="1"/>
    </xf>
    <xf numFmtId="2" fontId="3" fillId="0" borderId="8" xfId="3" applyNumberFormat="1" applyFont="1" applyFill="1" applyBorder="1" applyAlignment="1">
      <alignment horizontal="center" vertical="center" wrapText="1"/>
    </xf>
    <xf numFmtId="1" fontId="4" fillId="0" borderId="8" xfId="3" applyNumberFormat="1" applyFont="1" applyFill="1" applyBorder="1" applyAlignment="1">
      <alignment horizontal="center" vertical="center"/>
    </xf>
    <xf numFmtId="49" fontId="4" fillId="0" borderId="8" xfId="3" applyNumberFormat="1" applyFont="1" applyFill="1" applyBorder="1" applyAlignment="1">
      <alignment horizontal="center" vertical="center"/>
    </xf>
    <xf numFmtId="49" fontId="4" fillId="0" borderId="8" xfId="3" applyNumberFormat="1" applyFont="1" applyFill="1" applyBorder="1" applyAlignment="1">
      <alignment horizontal="center" vertical="center" shrinkToFit="1"/>
    </xf>
    <xf numFmtId="49" fontId="4" fillId="3" borderId="8" xfId="3" applyNumberFormat="1" applyFont="1" applyFill="1" applyBorder="1" applyAlignment="1">
      <alignment horizontal="center" vertical="center" shrinkToFit="1"/>
    </xf>
    <xf numFmtId="188" fontId="4" fillId="0" borderId="8" xfId="1" applyNumberFormat="1" applyFont="1" applyFill="1" applyBorder="1" applyAlignment="1">
      <alignment horizontal="center" shrinkToFit="1"/>
    </xf>
    <xf numFmtId="43" fontId="4" fillId="0" borderId="8" xfId="1" applyFont="1" applyFill="1" applyBorder="1" applyAlignment="1">
      <alignment horizontal="center" shrinkToFit="1"/>
    </xf>
    <xf numFmtId="43" fontId="4" fillId="0" borderId="8" xfId="1" applyFont="1" applyFill="1" applyBorder="1" applyAlignment="1">
      <alignment horizontal="center" vertical="center"/>
    </xf>
    <xf numFmtId="188" fontId="4" fillId="0" borderId="8" xfId="1" applyNumberFormat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 shrinkToFit="1"/>
    </xf>
    <xf numFmtId="2" fontId="4" fillId="0" borderId="8" xfId="3" applyNumberFormat="1" applyFont="1" applyFill="1" applyBorder="1" applyAlignment="1">
      <alignment horizontal="center" vertical="center" shrinkToFit="1"/>
    </xf>
    <xf numFmtId="2" fontId="3" fillId="0" borderId="26" xfId="0" applyNumberFormat="1" applyFont="1" applyFill="1" applyBorder="1" applyAlignment="1">
      <alignment horizontal="left" vertical="center"/>
    </xf>
    <xf numFmtId="49" fontId="21" fillId="3" borderId="14" xfId="3" applyNumberFormat="1" applyFont="1" applyFill="1" applyBorder="1" applyAlignment="1">
      <alignment horizontal="left" vertical="center" shrinkToFit="1"/>
    </xf>
    <xf numFmtId="2" fontId="4" fillId="3" borderId="20" xfId="3" applyNumberFormat="1" applyFont="1" applyFill="1" applyBorder="1" applyAlignment="1">
      <alignment horizontal="left" vertical="center" shrinkToFit="1"/>
    </xf>
    <xf numFmtId="2" fontId="3" fillId="3" borderId="26" xfId="3" applyNumberFormat="1" applyFont="1" applyFill="1" applyBorder="1" applyAlignment="1">
      <alignment horizontal="left" vertical="center" wrapText="1"/>
    </xf>
    <xf numFmtId="2" fontId="3" fillId="3" borderId="20" xfId="3" applyNumberFormat="1" applyFont="1" applyFill="1" applyBorder="1" applyAlignment="1">
      <alignment horizontal="left" vertical="center" wrapText="1"/>
    </xf>
    <xf numFmtId="2" fontId="4" fillId="3" borderId="20" xfId="1" applyNumberFormat="1" applyFont="1" applyFill="1" applyBorder="1" applyAlignment="1">
      <alignment horizontal="left" vertical="center"/>
    </xf>
    <xf numFmtId="2" fontId="3" fillId="0" borderId="26" xfId="3" applyNumberFormat="1" applyFont="1" applyFill="1" applyBorder="1" applyAlignment="1">
      <alignment horizontal="left" vertical="center" wrapText="1"/>
    </xf>
    <xf numFmtId="2" fontId="3" fillId="0" borderId="20" xfId="3" applyNumberFormat="1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left" shrinkToFit="1"/>
    </xf>
    <xf numFmtId="0" fontId="22" fillId="0" borderId="0" xfId="3" applyFont="1"/>
    <xf numFmtId="43" fontId="23" fillId="0" borderId="0" xfId="3" applyNumberFormat="1" applyFont="1"/>
    <xf numFmtId="0" fontId="24" fillId="8" borderId="0" xfId="3" applyFont="1" applyFill="1"/>
    <xf numFmtId="0" fontId="22" fillId="8" borderId="0" xfId="3" applyFont="1" applyFill="1"/>
    <xf numFmtId="49" fontId="25" fillId="0" borderId="15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/>
    <xf numFmtId="1" fontId="2" fillId="0" borderId="1" xfId="0" applyNumberFormat="1" applyFont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7" xfId="0" applyNumberFormat="1" applyFont="1" applyFill="1" applyBorder="1" applyAlignment="1">
      <alignment horizontal="center" vertical="center" shrinkToFit="1"/>
    </xf>
    <xf numFmtId="2" fontId="5" fillId="2" borderId="3" xfId="1" applyNumberFormat="1" applyFont="1" applyFill="1" applyBorder="1" applyAlignment="1">
      <alignment horizontal="center"/>
    </xf>
    <xf numFmtId="2" fontId="5" fillId="2" borderId="4" xfId="1" applyNumberFormat="1" applyFont="1" applyFill="1" applyBorder="1" applyAlignment="1">
      <alignment horizontal="center"/>
    </xf>
    <xf numFmtId="2" fontId="5" fillId="2" borderId="5" xfId="1" applyNumberFormat="1" applyFont="1" applyFill="1" applyBorder="1" applyAlignment="1">
      <alignment horizontal="center"/>
    </xf>
    <xf numFmtId="2" fontId="5" fillId="2" borderId="3" xfId="1" applyNumberFormat="1" applyFont="1" applyFill="1" applyBorder="1" applyAlignment="1">
      <alignment horizontal="center" shrinkToFit="1"/>
    </xf>
    <xf numFmtId="2" fontId="5" fillId="2" borderId="4" xfId="1" applyNumberFormat="1" applyFont="1" applyFill="1" applyBorder="1" applyAlignment="1">
      <alignment horizontal="center" shrinkToFit="1"/>
    </xf>
    <xf numFmtId="2" fontId="5" fillId="2" borderId="5" xfId="1" applyNumberFormat="1" applyFont="1" applyFill="1" applyBorder="1" applyAlignment="1">
      <alignment horizontal="center" shrinkToFit="1"/>
    </xf>
    <xf numFmtId="2" fontId="5" fillId="2" borderId="3" xfId="1" applyNumberFormat="1" applyFont="1" applyFill="1" applyBorder="1" applyAlignment="1">
      <alignment horizontal="center" vertical="center" shrinkToFit="1"/>
    </xf>
    <xf numFmtId="2" fontId="5" fillId="2" borderId="5" xfId="1" applyNumberFormat="1" applyFont="1" applyFill="1" applyBorder="1" applyAlignment="1">
      <alignment horizontal="center" vertical="center" shrinkToFi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shrinkToFit="1"/>
    </xf>
    <xf numFmtId="0" fontId="9" fillId="7" borderId="4" xfId="0" applyFont="1" applyFill="1" applyBorder="1" applyAlignment="1">
      <alignment horizontal="center" shrinkToFit="1"/>
    </xf>
    <xf numFmtId="0" fontId="9" fillId="7" borderId="5" xfId="0" applyFont="1" applyFill="1" applyBorder="1" applyAlignment="1">
      <alignment horizontal="center" shrinkToFit="1"/>
    </xf>
    <xf numFmtId="188" fontId="6" fillId="0" borderId="0" xfId="1" applyNumberFormat="1" applyFont="1" applyAlignment="1">
      <alignment horizontal="center"/>
    </xf>
    <xf numFmtId="43" fontId="5" fillId="2" borderId="3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 vertical="center" shrinkToFit="1"/>
    </xf>
    <xf numFmtId="43" fontId="5" fillId="3" borderId="5" xfId="1" applyFont="1" applyFill="1" applyBorder="1" applyAlignment="1">
      <alignment horizontal="center" vertical="center" shrinkToFit="1"/>
    </xf>
    <xf numFmtId="43" fontId="5" fillId="2" borderId="5" xfId="1" applyFont="1" applyFill="1" applyBorder="1" applyAlignment="1">
      <alignment horizontal="center" vertical="center" shrinkToFit="1"/>
    </xf>
    <xf numFmtId="2" fontId="5" fillId="2" borderId="2" xfId="0" applyNumberFormat="1" applyFont="1" applyFill="1" applyBorder="1" applyAlignment="1">
      <alignment horizontal="center" vertical="center" shrinkToFit="1"/>
    </xf>
    <xf numFmtId="2" fontId="5" fillId="2" borderId="7" xfId="0" applyNumberFormat="1" applyFont="1" applyFill="1" applyBorder="1" applyAlignment="1">
      <alignment horizontal="center" vertical="center" shrinkToFi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2" xfId="3" applyNumberFormat="1" applyFont="1" applyFill="1" applyBorder="1" applyAlignment="1">
      <alignment horizontal="center" vertical="center" wrapText="1"/>
    </xf>
    <xf numFmtId="2" fontId="3" fillId="0" borderId="7" xfId="3" applyNumberFormat="1" applyFont="1" applyFill="1" applyBorder="1" applyAlignment="1">
      <alignment horizontal="center" vertical="center" wrapText="1"/>
    </xf>
    <xf numFmtId="2" fontId="5" fillId="2" borderId="2" xfId="3" applyNumberFormat="1" applyFont="1" applyFill="1" applyBorder="1" applyAlignment="1">
      <alignment horizontal="center" vertical="center" shrinkToFit="1"/>
    </xf>
    <xf numFmtId="2" fontId="5" fillId="2" borderId="7" xfId="3" applyNumberFormat="1" applyFont="1" applyFill="1" applyBorder="1" applyAlignment="1">
      <alignment horizontal="center" vertical="center" shrinkToFit="1"/>
    </xf>
    <xf numFmtId="2" fontId="3" fillId="0" borderId="6" xfId="3" applyNumberFormat="1" applyFont="1" applyFill="1" applyBorder="1" applyAlignment="1">
      <alignment horizontal="center" vertical="center" wrapText="1"/>
    </xf>
    <xf numFmtId="2" fontId="3" fillId="0" borderId="10" xfId="3" applyNumberFormat="1" applyFont="1" applyFill="1" applyBorder="1" applyAlignment="1">
      <alignment horizontal="center" vertical="center" wrapText="1"/>
    </xf>
    <xf numFmtId="1" fontId="5" fillId="2" borderId="2" xfId="3" applyNumberFormat="1" applyFont="1" applyFill="1" applyBorder="1" applyAlignment="1">
      <alignment horizontal="center" vertical="center"/>
    </xf>
    <xf numFmtId="1" fontId="5" fillId="2" borderId="7" xfId="3" applyNumberFormat="1" applyFont="1" applyFill="1" applyBorder="1" applyAlignment="1">
      <alignment horizontal="center" vertical="center"/>
    </xf>
    <xf numFmtId="49" fontId="5" fillId="2" borderId="2" xfId="3" applyNumberFormat="1" applyFont="1" applyFill="1" applyBorder="1" applyAlignment="1">
      <alignment horizontal="center" vertical="center"/>
    </xf>
    <xf numFmtId="49" fontId="5" fillId="2" borderId="7" xfId="3" applyNumberFormat="1" applyFont="1" applyFill="1" applyBorder="1" applyAlignment="1">
      <alignment horizontal="center" vertical="center"/>
    </xf>
    <xf numFmtId="49" fontId="5" fillId="2" borderId="2" xfId="3" applyNumberFormat="1" applyFont="1" applyFill="1" applyBorder="1" applyAlignment="1">
      <alignment horizontal="center" vertical="center" shrinkToFit="1"/>
    </xf>
    <xf numFmtId="49" fontId="5" fillId="2" borderId="7" xfId="3" applyNumberFormat="1" applyFont="1" applyFill="1" applyBorder="1" applyAlignment="1">
      <alignment horizontal="center" vertical="center" shrinkToFit="1"/>
    </xf>
    <xf numFmtId="0" fontId="3" fillId="8" borderId="13" xfId="0" applyFont="1" applyFill="1" applyBorder="1" applyAlignment="1">
      <alignment horizontal="left" shrinkToFit="1"/>
    </xf>
    <xf numFmtId="0" fontId="3" fillId="8" borderId="0" xfId="0" applyFont="1" applyFill="1" applyBorder="1" applyAlignment="1">
      <alignment horizontal="left" shrinkToFit="1"/>
    </xf>
    <xf numFmtId="1" fontId="17" fillId="0" borderId="1" xfId="0" applyNumberFormat="1" applyFont="1" applyBorder="1" applyAlignment="1">
      <alignment horizontal="center"/>
    </xf>
    <xf numFmtId="1" fontId="11" fillId="0" borderId="1" xfId="3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shrinkToFit="1"/>
    </xf>
  </cellXfs>
  <cellStyles count="4">
    <cellStyle name="Comma" xfId="1" builtinId="3"/>
    <cellStyle name="Normal" xfId="0" builtinId="0"/>
    <cellStyle name="Normal 2" xfId="3"/>
    <cellStyle name="ปกติ 2" xfId="2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0" y="333375"/>
          <a:ext cx="1895475" cy="457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885825</xdr:colOff>
      <xdr:row>1</xdr:row>
      <xdr:rowOff>0</xdr:rowOff>
    </xdr:from>
    <xdr:to>
      <xdr:col>1</xdr:col>
      <xdr:colOff>57150</xdr:colOff>
      <xdr:row>1</xdr:row>
      <xdr:rowOff>304800</xdr:rowOff>
    </xdr:to>
    <xdr:sp macro="" textlink="">
      <xdr:nvSpPr>
        <xdr:cNvPr id="3" name="สี่เหลี่ยมผืนผ้า 2"/>
        <xdr:cNvSpPr/>
      </xdr:nvSpPr>
      <xdr:spPr>
        <a:xfrm>
          <a:off x="885825" y="333375"/>
          <a:ext cx="1057275" cy="304800"/>
        </a:xfrm>
        <a:prstGeom prst="rect">
          <a:avLst/>
        </a:prstGeom>
        <a:solidFill>
          <a:schemeClr val="lt1">
            <a:alpha val="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400" b="1">
              <a:latin typeface="Angsana New" panose="02020603050405020304" pitchFamily="18" charset="-34"/>
              <a:cs typeface="Angsana New" panose="02020603050405020304" pitchFamily="18" charset="-34"/>
            </a:rPr>
            <a:t>รพ.ฐานะเจ้าหนี้</a:t>
          </a:r>
        </a:p>
      </xdr:txBody>
    </xdr:sp>
    <xdr:clientData/>
  </xdr:twoCellAnchor>
  <xdr:twoCellAnchor>
    <xdr:from>
      <xdr:col>0</xdr:col>
      <xdr:colOff>0</xdr:colOff>
      <xdr:row>1</xdr:row>
      <xdr:rowOff>180975</xdr:rowOff>
    </xdr:from>
    <xdr:to>
      <xdr:col>0</xdr:col>
      <xdr:colOff>981075</xdr:colOff>
      <xdr:row>2</xdr:row>
      <xdr:rowOff>9524</xdr:rowOff>
    </xdr:to>
    <xdr:sp macro="" textlink="">
      <xdr:nvSpPr>
        <xdr:cNvPr id="4" name="สี่เหลี่ยมผืนผ้า 3"/>
        <xdr:cNvSpPr/>
      </xdr:nvSpPr>
      <xdr:spPr>
        <a:xfrm>
          <a:off x="0" y="514350"/>
          <a:ext cx="981075" cy="285749"/>
        </a:xfrm>
        <a:prstGeom prst="rect">
          <a:avLst/>
        </a:prstGeom>
        <a:solidFill>
          <a:schemeClr val="lt1">
            <a:alpha val="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400" b="1">
              <a:latin typeface="Angsana New" panose="02020603050405020304" pitchFamily="18" charset="-34"/>
              <a:cs typeface="Angsana New" panose="02020603050405020304" pitchFamily="18" charset="-34"/>
            </a:rPr>
            <a:t>รพ. ฐานะลูกหนี้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B170"/>
  <sheetViews>
    <sheetView tabSelected="1" view="pageBreakPreview" topLeftCell="B1" zoomScale="150" zoomScaleNormal="110" zoomScaleSheetLayoutView="150" workbookViewId="0">
      <pane ySplit="4" topLeftCell="A110" activePane="bottomLeft" state="frozen"/>
      <selection activeCell="B1" sqref="B1"/>
      <selection pane="bottomLeft" activeCell="X75" sqref="X75"/>
    </sheetView>
  </sheetViews>
  <sheetFormatPr defaultColWidth="9.140625" defaultRowHeight="12.75" outlineLevelRow="1" x14ac:dyDescent="0.2"/>
  <cols>
    <col min="1" max="1" width="3" style="115" customWidth="1"/>
    <col min="2" max="2" width="5.5703125" style="116" customWidth="1"/>
    <col min="3" max="3" width="5" style="116" customWidth="1"/>
    <col min="4" max="4" width="5.42578125" style="116" customWidth="1"/>
    <col min="5" max="5" width="16.140625" style="116" customWidth="1"/>
    <col min="6" max="6" width="6.5703125" style="121" customWidth="1"/>
    <col min="7" max="7" width="4.5703125" style="118" customWidth="1"/>
    <col min="8" max="8" width="8.140625" style="117" customWidth="1"/>
    <col min="9" max="9" width="5" style="117" customWidth="1"/>
    <col min="10" max="10" width="7.85546875" style="117" customWidth="1"/>
    <col min="11" max="11" width="3" style="118" customWidth="1"/>
    <col min="12" max="12" width="5.85546875" style="117" customWidth="1"/>
    <col min="13" max="13" width="5.7109375" style="117" customWidth="1"/>
    <col min="14" max="14" width="3.85546875" style="118" customWidth="1"/>
    <col min="15" max="15" width="5.28515625" style="117" customWidth="1"/>
    <col min="16" max="16" width="3.28515625" style="118" customWidth="1"/>
    <col min="17" max="17" width="6.7109375" style="428" customWidth="1"/>
    <col min="18" max="18" width="3.5703125" style="118" customWidth="1"/>
    <col min="19" max="19" width="6.42578125" style="117" customWidth="1"/>
    <col min="20" max="20" width="4.140625" style="118" customWidth="1"/>
    <col min="21" max="21" width="8.42578125" style="119" customWidth="1"/>
    <col min="22" max="22" width="4.7109375" style="117" customWidth="1"/>
    <col min="23" max="23" width="5.28515625" style="117" customWidth="1"/>
    <col min="24" max="24" width="9" style="73" customWidth="1"/>
    <col min="25" max="25" width="6.7109375" style="120" customWidth="1"/>
    <col min="26" max="26" width="5.42578125" style="120" customWidth="1"/>
    <col min="27" max="27" width="10.28515625" style="73" bestFit="1" customWidth="1"/>
    <col min="28" max="28" width="3" style="73" customWidth="1"/>
    <col min="29" max="16384" width="9.140625" style="73"/>
  </cols>
  <sheetData>
    <row r="1" spans="1:106" s="4" customFormat="1" ht="21" customHeight="1" x14ac:dyDescent="0.45">
      <c r="A1" s="479" t="s">
        <v>123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1"/>
      <c r="Z1" s="2"/>
      <c r="AA1" s="3"/>
      <c r="AB1" s="3"/>
    </row>
    <row r="2" spans="1:106" s="4" customFormat="1" ht="18" x14ac:dyDescent="0.4">
      <c r="A2" s="480" t="s">
        <v>0</v>
      </c>
      <c r="B2" s="482" t="s">
        <v>1</v>
      </c>
      <c r="C2" s="482" t="s">
        <v>2</v>
      </c>
      <c r="D2" s="484" t="s">
        <v>3</v>
      </c>
      <c r="E2" s="484" t="s">
        <v>4</v>
      </c>
      <c r="F2" s="484" t="s">
        <v>5</v>
      </c>
      <c r="G2" s="486" t="s">
        <v>6</v>
      </c>
      <c r="H2" s="487"/>
      <c r="I2" s="487"/>
      <c r="J2" s="488"/>
      <c r="K2" s="489" t="s">
        <v>7</v>
      </c>
      <c r="L2" s="490"/>
      <c r="M2" s="491"/>
      <c r="N2" s="492" t="s">
        <v>8</v>
      </c>
      <c r="O2" s="493"/>
      <c r="P2" s="492" t="s">
        <v>9</v>
      </c>
      <c r="Q2" s="493"/>
      <c r="R2" s="500" t="s">
        <v>10</v>
      </c>
      <c r="S2" s="501"/>
      <c r="T2" s="502" t="s">
        <v>11</v>
      </c>
      <c r="U2" s="503"/>
      <c r="V2" s="502" t="s">
        <v>12</v>
      </c>
      <c r="W2" s="504"/>
      <c r="X2" s="505" t="s">
        <v>13</v>
      </c>
      <c r="Y2" s="507" t="s">
        <v>14</v>
      </c>
      <c r="Z2" s="494" t="s">
        <v>15</v>
      </c>
      <c r="AA2" s="3"/>
      <c r="AB2" s="3"/>
      <c r="AC2" s="3"/>
    </row>
    <row r="3" spans="1:106" s="4" customFormat="1" ht="18" x14ac:dyDescent="0.4">
      <c r="A3" s="481"/>
      <c r="B3" s="483"/>
      <c r="C3" s="483"/>
      <c r="D3" s="485"/>
      <c r="E3" s="485"/>
      <c r="F3" s="485"/>
      <c r="G3" s="5" t="s">
        <v>16</v>
      </c>
      <c r="H3" s="6" t="s">
        <v>17</v>
      </c>
      <c r="I3" s="6" t="s">
        <v>18</v>
      </c>
      <c r="J3" s="6" t="s">
        <v>19</v>
      </c>
      <c r="K3" s="7" t="s">
        <v>16</v>
      </c>
      <c r="L3" s="6" t="s">
        <v>17</v>
      </c>
      <c r="M3" s="6" t="s">
        <v>19</v>
      </c>
      <c r="N3" s="7" t="s">
        <v>16</v>
      </c>
      <c r="O3" s="8" t="s">
        <v>19</v>
      </c>
      <c r="P3" s="9" t="s">
        <v>16</v>
      </c>
      <c r="Q3" s="415" t="s">
        <v>19</v>
      </c>
      <c r="R3" s="5" t="s">
        <v>16</v>
      </c>
      <c r="S3" s="6" t="s">
        <v>20</v>
      </c>
      <c r="T3" s="10" t="s">
        <v>16</v>
      </c>
      <c r="U3" s="11"/>
      <c r="V3" s="12" t="s">
        <v>21</v>
      </c>
      <c r="W3" s="12" t="s">
        <v>22</v>
      </c>
      <c r="X3" s="506"/>
      <c r="Y3" s="508"/>
      <c r="Z3" s="495"/>
      <c r="AA3" s="3"/>
      <c r="AB3" s="3"/>
      <c r="AC3" s="3"/>
    </row>
    <row r="4" spans="1:106" s="4" customFormat="1" ht="18" x14ac:dyDescent="0.4">
      <c r="A4" s="13"/>
      <c r="B4" s="14"/>
      <c r="C4" s="14"/>
      <c r="D4" s="15"/>
      <c r="E4" s="15"/>
      <c r="F4" s="15"/>
      <c r="G4" s="16"/>
      <c r="H4" s="17"/>
      <c r="I4" s="17"/>
      <c r="J4" s="17"/>
      <c r="K4" s="18"/>
      <c r="L4" s="17"/>
      <c r="M4" s="17"/>
      <c r="N4" s="18"/>
      <c r="O4" s="19"/>
      <c r="P4" s="20"/>
      <c r="Q4" s="416"/>
      <c r="R4" s="16"/>
      <c r="S4" s="17"/>
      <c r="T4" s="21"/>
      <c r="U4" s="22"/>
      <c r="V4" s="23"/>
      <c r="W4" s="23"/>
      <c r="X4" s="24"/>
      <c r="Y4" s="25"/>
      <c r="Z4" s="26"/>
      <c r="AA4" s="3"/>
      <c r="AB4" s="3"/>
      <c r="AC4" s="3"/>
    </row>
    <row r="5" spans="1:106" s="41" customFormat="1" ht="18" x14ac:dyDescent="0.4">
      <c r="A5" s="27"/>
      <c r="B5" s="28"/>
      <c r="C5" s="28"/>
      <c r="D5" s="29"/>
      <c r="E5" s="349" t="s">
        <v>23</v>
      </c>
      <c r="F5" s="29"/>
      <c r="G5" s="30"/>
      <c r="H5" s="31"/>
      <c r="I5" s="31"/>
      <c r="J5" s="31"/>
      <c r="K5" s="32"/>
      <c r="L5" s="31"/>
      <c r="M5" s="31"/>
      <c r="N5" s="32"/>
      <c r="O5" s="33"/>
      <c r="P5" s="34"/>
      <c r="Q5" s="417"/>
      <c r="R5" s="30"/>
      <c r="S5" s="31"/>
      <c r="T5" s="35"/>
      <c r="U5" s="22"/>
      <c r="V5" s="36"/>
      <c r="W5" s="36"/>
      <c r="X5" s="37"/>
      <c r="Y5" s="38"/>
      <c r="Z5" s="39"/>
      <c r="AA5" s="40"/>
      <c r="AB5" s="40"/>
      <c r="AC5" s="40"/>
    </row>
    <row r="6" spans="1:106" s="4" customFormat="1" ht="18" customHeight="1" x14ac:dyDescent="0.4">
      <c r="A6" s="42">
        <v>1</v>
      </c>
      <c r="B6" s="43" t="s">
        <v>143</v>
      </c>
      <c r="C6" s="44" t="s">
        <v>115</v>
      </c>
      <c r="D6" s="385" t="s">
        <v>111</v>
      </c>
      <c r="E6" s="45" t="s">
        <v>220</v>
      </c>
      <c r="F6" s="45" t="s">
        <v>192</v>
      </c>
      <c r="G6" s="46">
        <v>609</v>
      </c>
      <c r="H6" s="46">
        <v>662258</v>
      </c>
      <c r="I6" s="46">
        <v>20150</v>
      </c>
      <c r="J6" s="46">
        <v>315636</v>
      </c>
      <c r="K6" s="46"/>
      <c r="L6" s="47"/>
      <c r="M6" s="47"/>
      <c r="N6" s="46"/>
      <c r="O6" s="48"/>
      <c r="P6" s="49"/>
      <c r="Q6" s="418"/>
      <c r="R6" s="46"/>
      <c r="S6" s="47"/>
      <c r="T6" s="384">
        <f t="shared" ref="T6:T56" si="0">+G6+K6+N6+P6-R6</f>
        <v>609</v>
      </c>
      <c r="U6" s="51">
        <f t="shared" ref="U6:U56" si="1">+J6+M6+O6+Q6-S6</f>
        <v>315636</v>
      </c>
      <c r="V6" s="52"/>
      <c r="W6" s="52"/>
      <c r="X6" s="53" t="s">
        <v>113</v>
      </c>
      <c r="Y6" s="54"/>
      <c r="Z6" s="55"/>
      <c r="AA6" s="40"/>
      <c r="AB6" s="40"/>
      <c r="AC6" s="40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</row>
    <row r="7" spans="1:106" s="4" customFormat="1" ht="18" customHeight="1" x14ac:dyDescent="0.4">
      <c r="A7" s="42">
        <v>2</v>
      </c>
      <c r="B7" s="43" t="s">
        <v>143</v>
      </c>
      <c r="C7" s="44" t="s">
        <v>115</v>
      </c>
      <c r="D7" s="385" t="s">
        <v>119</v>
      </c>
      <c r="E7" s="45" t="s">
        <v>221</v>
      </c>
      <c r="F7" s="45" t="s">
        <v>192</v>
      </c>
      <c r="G7" s="56">
        <v>976</v>
      </c>
      <c r="H7" s="56">
        <v>986750</v>
      </c>
      <c r="I7" s="56">
        <v>29797</v>
      </c>
      <c r="J7" s="56">
        <v>489301</v>
      </c>
      <c r="K7" s="56"/>
      <c r="L7" s="57"/>
      <c r="M7" s="57"/>
      <c r="N7" s="56"/>
      <c r="O7" s="58"/>
      <c r="P7" s="59"/>
      <c r="Q7" s="414"/>
      <c r="R7" s="56">
        <v>55</v>
      </c>
      <c r="S7" s="57">
        <v>11807</v>
      </c>
      <c r="T7" s="384">
        <f t="shared" si="0"/>
        <v>921</v>
      </c>
      <c r="U7" s="51">
        <f t="shared" si="1"/>
        <v>477494</v>
      </c>
      <c r="V7" s="60"/>
      <c r="W7" s="60"/>
      <c r="X7" s="53" t="s">
        <v>113</v>
      </c>
      <c r="Y7" s="61"/>
      <c r="Z7" s="62"/>
      <c r="AA7" s="40"/>
      <c r="AB7" s="40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06" s="4" customFormat="1" ht="18" customHeight="1" x14ac:dyDescent="0.4">
      <c r="A8" s="42">
        <v>3</v>
      </c>
      <c r="B8" s="43" t="s">
        <v>143</v>
      </c>
      <c r="C8" s="44" t="s">
        <v>115</v>
      </c>
      <c r="D8" s="385" t="s">
        <v>112</v>
      </c>
      <c r="E8" s="45" t="s">
        <v>222</v>
      </c>
      <c r="F8" s="45" t="s">
        <v>192</v>
      </c>
      <c r="G8" s="56">
        <v>221</v>
      </c>
      <c r="H8" s="56">
        <v>188859</v>
      </c>
      <c r="I8" s="56">
        <v>5100</v>
      </c>
      <c r="J8" s="56">
        <v>111444</v>
      </c>
      <c r="K8" s="56"/>
      <c r="L8" s="57"/>
      <c r="M8" s="57"/>
      <c r="N8" s="56"/>
      <c r="O8" s="58"/>
      <c r="P8" s="59"/>
      <c r="Q8" s="414"/>
      <c r="R8" s="56"/>
      <c r="S8" s="57"/>
      <c r="T8" s="384">
        <f t="shared" si="0"/>
        <v>221</v>
      </c>
      <c r="U8" s="51">
        <f t="shared" si="1"/>
        <v>111444</v>
      </c>
      <c r="V8" s="60"/>
      <c r="W8" s="60"/>
      <c r="X8" s="53" t="s">
        <v>113</v>
      </c>
      <c r="Y8" s="61"/>
      <c r="Z8" s="62"/>
      <c r="AA8" s="40"/>
      <c r="AB8" s="40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06" s="4" customFormat="1" ht="18" customHeight="1" x14ac:dyDescent="0.4">
      <c r="A9" s="42">
        <v>4</v>
      </c>
      <c r="B9" s="43" t="s">
        <v>143</v>
      </c>
      <c r="C9" s="44" t="s">
        <v>115</v>
      </c>
      <c r="D9" s="385" t="s">
        <v>121</v>
      </c>
      <c r="E9" s="45" t="s">
        <v>223</v>
      </c>
      <c r="F9" s="45" t="s">
        <v>192</v>
      </c>
      <c r="G9" s="56">
        <v>416</v>
      </c>
      <c r="H9" s="56">
        <v>393798</v>
      </c>
      <c r="I9" s="56">
        <v>11850</v>
      </c>
      <c r="J9" s="56">
        <v>205225</v>
      </c>
      <c r="K9" s="56"/>
      <c r="L9" s="57"/>
      <c r="M9" s="57"/>
      <c r="N9" s="56"/>
      <c r="O9" s="58"/>
      <c r="P9" s="59"/>
      <c r="Q9" s="414"/>
      <c r="R9" s="56"/>
      <c r="S9" s="57"/>
      <c r="T9" s="384">
        <f t="shared" si="0"/>
        <v>416</v>
      </c>
      <c r="U9" s="51">
        <f t="shared" si="1"/>
        <v>205225</v>
      </c>
      <c r="V9" s="60"/>
      <c r="W9" s="60"/>
      <c r="X9" s="53" t="s">
        <v>113</v>
      </c>
      <c r="Y9" s="61"/>
      <c r="Z9" s="62"/>
      <c r="AA9" s="40"/>
      <c r="AB9" s="40"/>
      <c r="AC9" s="40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06" s="4" customFormat="1" ht="18" customHeight="1" x14ac:dyDescent="0.4">
      <c r="A10" s="42">
        <v>5</v>
      </c>
      <c r="B10" s="43" t="s">
        <v>143</v>
      </c>
      <c r="C10" s="44" t="s">
        <v>115</v>
      </c>
      <c r="D10" s="385" t="s">
        <v>120</v>
      </c>
      <c r="E10" s="45" t="s">
        <v>224</v>
      </c>
      <c r="F10" s="45" t="s">
        <v>192</v>
      </c>
      <c r="G10" s="56">
        <v>211</v>
      </c>
      <c r="H10" s="56">
        <v>195597</v>
      </c>
      <c r="I10" s="56">
        <v>5400</v>
      </c>
      <c r="J10" s="56">
        <v>105280</v>
      </c>
      <c r="K10" s="56"/>
      <c r="L10" s="57"/>
      <c r="M10" s="57"/>
      <c r="N10" s="56"/>
      <c r="O10" s="58"/>
      <c r="P10" s="59"/>
      <c r="Q10" s="414"/>
      <c r="R10" s="56"/>
      <c r="S10" s="57"/>
      <c r="T10" s="384">
        <f t="shared" si="0"/>
        <v>211</v>
      </c>
      <c r="U10" s="51">
        <f t="shared" si="1"/>
        <v>105280</v>
      </c>
      <c r="V10" s="60"/>
      <c r="W10" s="60"/>
      <c r="X10" s="53" t="s">
        <v>113</v>
      </c>
      <c r="Y10" s="61"/>
      <c r="Z10" s="62"/>
      <c r="AA10" s="40"/>
      <c r="AB10" s="40"/>
      <c r="AC10" s="40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s="4" customFormat="1" ht="18" customHeight="1" x14ac:dyDescent="0.4">
      <c r="A11" s="42">
        <v>6</v>
      </c>
      <c r="B11" s="43" t="s">
        <v>143</v>
      </c>
      <c r="C11" s="44" t="s">
        <v>115</v>
      </c>
      <c r="D11" s="385" t="s">
        <v>114</v>
      </c>
      <c r="E11" s="45" t="s">
        <v>225</v>
      </c>
      <c r="F11" s="45" t="s">
        <v>192</v>
      </c>
      <c r="G11" s="56">
        <v>576</v>
      </c>
      <c r="H11" s="56">
        <v>514332</v>
      </c>
      <c r="I11" s="56">
        <v>34380</v>
      </c>
      <c r="J11" s="56">
        <v>295960</v>
      </c>
      <c r="K11" s="56"/>
      <c r="L11" s="57"/>
      <c r="M11" s="57"/>
      <c r="N11" s="56"/>
      <c r="O11" s="58"/>
      <c r="P11" s="59"/>
      <c r="Q11" s="414"/>
      <c r="R11" s="56"/>
      <c r="S11" s="57"/>
      <c r="T11" s="384">
        <f t="shared" si="0"/>
        <v>576</v>
      </c>
      <c r="U11" s="51">
        <f t="shared" si="1"/>
        <v>295960</v>
      </c>
      <c r="V11" s="60"/>
      <c r="W11" s="60"/>
      <c r="X11" s="53" t="s">
        <v>113</v>
      </c>
      <c r="Y11" s="61"/>
      <c r="Z11" s="62"/>
      <c r="AA11" s="40"/>
      <c r="AB11" s="40"/>
      <c r="AC11" s="40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s="4" customFormat="1" ht="18" customHeight="1" x14ac:dyDescent="0.4">
      <c r="A12" s="42">
        <v>7</v>
      </c>
      <c r="B12" s="43" t="s">
        <v>143</v>
      </c>
      <c r="C12" s="44" t="s">
        <v>115</v>
      </c>
      <c r="D12" s="385" t="s">
        <v>118</v>
      </c>
      <c r="E12" s="45" t="s">
        <v>226</v>
      </c>
      <c r="F12" s="45" t="s">
        <v>192</v>
      </c>
      <c r="G12" s="56">
        <v>239</v>
      </c>
      <c r="H12" s="56">
        <v>227926</v>
      </c>
      <c r="I12" s="56">
        <v>6600</v>
      </c>
      <c r="J12" s="387">
        <v>120729</v>
      </c>
      <c r="K12" s="56"/>
      <c r="L12" s="57"/>
      <c r="M12" s="57"/>
      <c r="N12" s="56"/>
      <c r="O12" s="58"/>
      <c r="P12" s="59"/>
      <c r="Q12" s="414"/>
      <c r="R12" s="56"/>
      <c r="S12" s="57"/>
      <c r="T12" s="384">
        <f t="shared" si="0"/>
        <v>239</v>
      </c>
      <c r="U12" s="51">
        <f t="shared" si="1"/>
        <v>120729</v>
      </c>
      <c r="V12" s="60"/>
      <c r="W12" s="60"/>
      <c r="X12" s="53" t="s">
        <v>113</v>
      </c>
      <c r="Y12" s="61"/>
      <c r="Z12" s="62"/>
      <c r="AA12" s="40"/>
      <c r="AB12" s="40"/>
      <c r="AC12" s="40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</row>
    <row r="13" spans="1:106" s="4" customFormat="1" ht="18" customHeight="1" x14ac:dyDescent="0.4">
      <c r="A13" s="42">
        <v>8</v>
      </c>
      <c r="B13" s="43" t="s">
        <v>143</v>
      </c>
      <c r="C13" s="44" t="s">
        <v>115</v>
      </c>
      <c r="D13" s="385" t="s">
        <v>111</v>
      </c>
      <c r="E13" s="45" t="s">
        <v>227</v>
      </c>
      <c r="F13" s="45" t="s">
        <v>192</v>
      </c>
      <c r="G13" s="56">
        <v>20</v>
      </c>
      <c r="H13" s="56"/>
      <c r="I13" s="56">
        <v>80750</v>
      </c>
      <c r="J13" s="387">
        <v>80750</v>
      </c>
      <c r="K13" s="56"/>
      <c r="L13" s="57"/>
      <c r="M13" s="57"/>
      <c r="N13" s="56"/>
      <c r="O13" s="58"/>
      <c r="P13" s="59"/>
      <c r="Q13" s="414"/>
      <c r="R13" s="56"/>
      <c r="S13" s="57"/>
      <c r="T13" s="384">
        <f t="shared" si="0"/>
        <v>20</v>
      </c>
      <c r="U13" s="51">
        <f t="shared" si="1"/>
        <v>80750</v>
      </c>
      <c r="V13" s="60"/>
      <c r="W13" s="60"/>
      <c r="X13" s="53" t="s">
        <v>219</v>
      </c>
      <c r="Y13" s="61"/>
      <c r="Z13" s="62"/>
      <c r="AA13" s="40"/>
      <c r="AB13" s="40"/>
      <c r="AC13" s="40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</row>
    <row r="14" spans="1:106" s="4" customFormat="1" ht="18" customHeight="1" x14ac:dyDescent="0.4">
      <c r="A14" s="42">
        <v>9</v>
      </c>
      <c r="B14" s="43" t="s">
        <v>143</v>
      </c>
      <c r="C14" s="44" t="s">
        <v>115</v>
      </c>
      <c r="D14" s="385" t="s">
        <v>119</v>
      </c>
      <c r="E14" s="45" t="s">
        <v>228</v>
      </c>
      <c r="F14" s="45" t="s">
        <v>192</v>
      </c>
      <c r="G14" s="56">
        <v>14</v>
      </c>
      <c r="H14" s="56"/>
      <c r="I14" s="56">
        <v>45500</v>
      </c>
      <c r="J14" s="387">
        <v>45500</v>
      </c>
      <c r="K14" s="56"/>
      <c r="L14" s="57"/>
      <c r="M14" s="57"/>
      <c r="N14" s="56"/>
      <c r="O14" s="58"/>
      <c r="P14" s="59"/>
      <c r="Q14" s="414"/>
      <c r="R14" s="56"/>
      <c r="S14" s="57"/>
      <c r="T14" s="384">
        <f t="shared" si="0"/>
        <v>14</v>
      </c>
      <c r="U14" s="51">
        <f t="shared" si="1"/>
        <v>45500</v>
      </c>
      <c r="V14" s="60"/>
      <c r="W14" s="60"/>
      <c r="X14" s="53" t="s">
        <v>219</v>
      </c>
      <c r="Y14" s="61"/>
      <c r="Z14" s="62"/>
      <c r="AA14" s="40"/>
      <c r="AB14" s="40"/>
      <c r="AC14" s="40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</row>
    <row r="15" spans="1:106" s="4" customFormat="1" ht="18" customHeight="1" x14ac:dyDescent="0.4">
      <c r="A15" s="42">
        <v>10</v>
      </c>
      <c r="B15" s="43" t="s">
        <v>143</v>
      </c>
      <c r="C15" s="44" t="s">
        <v>115</v>
      </c>
      <c r="D15" s="385" t="s">
        <v>112</v>
      </c>
      <c r="E15" s="45" t="s">
        <v>229</v>
      </c>
      <c r="F15" s="45" t="s">
        <v>192</v>
      </c>
      <c r="G15" s="56">
        <v>4</v>
      </c>
      <c r="H15" s="56"/>
      <c r="I15" s="56">
        <v>20710</v>
      </c>
      <c r="J15" s="387">
        <v>20710</v>
      </c>
      <c r="K15" s="56"/>
      <c r="L15" s="57"/>
      <c r="M15" s="57"/>
      <c r="N15" s="56"/>
      <c r="O15" s="58"/>
      <c r="P15" s="59"/>
      <c r="Q15" s="414"/>
      <c r="R15" s="56"/>
      <c r="S15" s="57"/>
      <c r="T15" s="384">
        <f t="shared" si="0"/>
        <v>4</v>
      </c>
      <c r="U15" s="51">
        <f t="shared" si="1"/>
        <v>20710</v>
      </c>
      <c r="V15" s="60"/>
      <c r="W15" s="60"/>
      <c r="X15" s="53" t="s">
        <v>219</v>
      </c>
      <c r="Y15" s="61"/>
      <c r="Z15" s="62"/>
      <c r="AA15" s="40"/>
      <c r="AB15" s="40"/>
      <c r="AC15" s="40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</row>
    <row r="16" spans="1:106" s="4" customFormat="1" ht="18" customHeight="1" x14ac:dyDescent="0.4">
      <c r="A16" s="42">
        <v>11</v>
      </c>
      <c r="B16" s="43" t="s">
        <v>143</v>
      </c>
      <c r="C16" s="44" t="s">
        <v>115</v>
      </c>
      <c r="D16" s="385" t="s">
        <v>121</v>
      </c>
      <c r="E16" s="45" t="s">
        <v>230</v>
      </c>
      <c r="F16" s="45" t="s">
        <v>192</v>
      </c>
      <c r="G16" s="56">
        <v>13</v>
      </c>
      <c r="H16" s="56"/>
      <c r="I16" s="56">
        <v>70700</v>
      </c>
      <c r="J16" s="387">
        <v>70700</v>
      </c>
      <c r="K16" s="56"/>
      <c r="L16" s="57"/>
      <c r="M16" s="57"/>
      <c r="N16" s="56"/>
      <c r="O16" s="58"/>
      <c r="P16" s="59"/>
      <c r="Q16" s="414"/>
      <c r="R16" s="56"/>
      <c r="S16" s="57"/>
      <c r="T16" s="384">
        <f t="shared" si="0"/>
        <v>13</v>
      </c>
      <c r="U16" s="51">
        <f t="shared" si="1"/>
        <v>70700</v>
      </c>
      <c r="V16" s="60"/>
      <c r="W16" s="60"/>
      <c r="X16" s="53" t="s">
        <v>219</v>
      </c>
      <c r="Y16" s="61"/>
      <c r="Z16" s="62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</row>
    <row r="17" spans="1:106" s="4" customFormat="1" ht="18" customHeight="1" x14ac:dyDescent="0.4">
      <c r="A17" s="42">
        <v>12</v>
      </c>
      <c r="B17" s="43" t="s">
        <v>143</v>
      </c>
      <c r="C17" s="44" t="s">
        <v>115</v>
      </c>
      <c r="D17" s="385" t="s">
        <v>120</v>
      </c>
      <c r="E17" s="45" t="s">
        <v>231</v>
      </c>
      <c r="F17" s="45" t="s">
        <v>192</v>
      </c>
      <c r="G17" s="56">
        <v>5</v>
      </c>
      <c r="H17" s="56"/>
      <c r="I17" s="56">
        <v>23720</v>
      </c>
      <c r="J17" s="387">
        <v>23720</v>
      </c>
      <c r="K17" s="56"/>
      <c r="L17" s="57"/>
      <c r="M17" s="57"/>
      <c r="N17" s="56"/>
      <c r="O17" s="58"/>
      <c r="P17" s="59"/>
      <c r="Q17" s="414"/>
      <c r="R17" s="56"/>
      <c r="S17" s="57"/>
      <c r="T17" s="384">
        <f t="shared" si="0"/>
        <v>5</v>
      </c>
      <c r="U17" s="51">
        <f t="shared" si="1"/>
        <v>23720</v>
      </c>
      <c r="V17" s="60"/>
      <c r="W17" s="60"/>
      <c r="X17" s="53" t="s">
        <v>219</v>
      </c>
      <c r="Y17" s="61"/>
      <c r="Z17" s="62"/>
      <c r="AA17" s="40"/>
      <c r="AB17" s="40"/>
      <c r="AC17" s="40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06" s="4" customFormat="1" ht="18" customHeight="1" x14ac:dyDescent="0.4">
      <c r="A18" s="42">
        <v>13</v>
      </c>
      <c r="B18" s="43" t="s">
        <v>143</v>
      </c>
      <c r="C18" s="44" t="s">
        <v>115</v>
      </c>
      <c r="D18" s="385" t="s">
        <v>114</v>
      </c>
      <c r="E18" s="45" t="s">
        <v>232</v>
      </c>
      <c r="F18" s="45" t="s">
        <v>192</v>
      </c>
      <c r="G18" s="56">
        <v>17</v>
      </c>
      <c r="H18" s="56"/>
      <c r="I18" s="56">
        <v>74700</v>
      </c>
      <c r="J18" s="387">
        <v>74700</v>
      </c>
      <c r="K18" s="56"/>
      <c r="L18" s="57"/>
      <c r="M18" s="57"/>
      <c r="N18" s="56"/>
      <c r="O18" s="58"/>
      <c r="P18" s="59"/>
      <c r="Q18" s="414"/>
      <c r="R18" s="56"/>
      <c r="S18" s="57"/>
      <c r="T18" s="384">
        <f t="shared" si="0"/>
        <v>17</v>
      </c>
      <c r="U18" s="51">
        <f t="shared" si="1"/>
        <v>74700</v>
      </c>
      <c r="V18" s="60"/>
      <c r="W18" s="60"/>
      <c r="X18" s="53" t="s">
        <v>219</v>
      </c>
      <c r="Y18" s="61"/>
      <c r="Z18" s="62"/>
      <c r="AA18" s="40"/>
      <c r="AB18" s="40"/>
      <c r="AC18" s="40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106" s="4" customFormat="1" ht="18" customHeight="1" x14ac:dyDescent="0.4">
      <c r="A19" s="42">
        <v>14</v>
      </c>
      <c r="B19" s="43" t="s">
        <v>143</v>
      </c>
      <c r="C19" s="44" t="s">
        <v>115</v>
      </c>
      <c r="D19" s="385" t="s">
        <v>118</v>
      </c>
      <c r="E19" s="45" t="s">
        <v>233</v>
      </c>
      <c r="F19" s="45" t="s">
        <v>192</v>
      </c>
      <c r="G19" s="56">
        <v>4</v>
      </c>
      <c r="H19" s="56"/>
      <c r="I19" s="56">
        <v>14110</v>
      </c>
      <c r="J19" s="56">
        <v>14110</v>
      </c>
      <c r="K19" s="56"/>
      <c r="L19" s="57"/>
      <c r="M19" s="57"/>
      <c r="N19" s="56"/>
      <c r="O19" s="58"/>
      <c r="P19" s="59"/>
      <c r="Q19" s="414"/>
      <c r="R19" s="56"/>
      <c r="S19" s="57"/>
      <c r="T19" s="384">
        <f t="shared" si="0"/>
        <v>4</v>
      </c>
      <c r="U19" s="51">
        <f t="shared" si="1"/>
        <v>14110</v>
      </c>
      <c r="V19" s="60"/>
      <c r="W19" s="60"/>
      <c r="X19" s="53" t="s">
        <v>219</v>
      </c>
      <c r="Y19" s="61"/>
      <c r="Z19" s="62"/>
      <c r="AA19" s="40"/>
      <c r="AB19" s="40"/>
      <c r="AC19" s="40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</row>
    <row r="20" spans="1:106" s="4" customFormat="1" ht="18" customHeight="1" x14ac:dyDescent="0.4">
      <c r="A20" s="42">
        <v>15</v>
      </c>
      <c r="B20" s="43" t="s">
        <v>143</v>
      </c>
      <c r="C20" s="44" t="s">
        <v>115</v>
      </c>
      <c r="D20" s="385" t="s">
        <v>119</v>
      </c>
      <c r="E20" s="45" t="s">
        <v>234</v>
      </c>
      <c r="F20" s="45" t="s">
        <v>205</v>
      </c>
      <c r="G20" s="56">
        <v>1</v>
      </c>
      <c r="H20" s="56"/>
      <c r="I20" s="56">
        <v>4000</v>
      </c>
      <c r="J20" s="56">
        <v>4000</v>
      </c>
      <c r="K20" s="56"/>
      <c r="L20" s="57"/>
      <c r="M20" s="57"/>
      <c r="N20" s="56"/>
      <c r="O20" s="58"/>
      <c r="P20" s="59"/>
      <c r="Q20" s="414"/>
      <c r="R20" s="56"/>
      <c r="S20" s="57"/>
      <c r="T20" s="384">
        <f t="shared" si="0"/>
        <v>1</v>
      </c>
      <c r="U20" s="51">
        <f t="shared" si="1"/>
        <v>4000</v>
      </c>
      <c r="V20" s="60"/>
      <c r="W20" s="60"/>
      <c r="X20" s="53" t="s">
        <v>218</v>
      </c>
      <c r="Y20" s="61"/>
      <c r="Z20" s="62"/>
      <c r="AA20" s="40"/>
      <c r="AB20" s="40"/>
      <c r="AC20" s="40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</row>
    <row r="21" spans="1:106" s="4" customFormat="1" ht="18" customHeight="1" x14ac:dyDescent="0.4">
      <c r="A21" s="42">
        <v>16</v>
      </c>
      <c r="B21" s="43" t="s">
        <v>143</v>
      </c>
      <c r="C21" s="44" t="s">
        <v>115</v>
      </c>
      <c r="D21" s="385" t="s">
        <v>112</v>
      </c>
      <c r="E21" s="45" t="s">
        <v>235</v>
      </c>
      <c r="F21" s="45" t="s">
        <v>205</v>
      </c>
      <c r="G21" s="56">
        <v>1</v>
      </c>
      <c r="H21" s="56"/>
      <c r="I21" s="56">
        <v>4000</v>
      </c>
      <c r="J21" s="56">
        <v>4000</v>
      </c>
      <c r="K21" s="56"/>
      <c r="L21" s="57"/>
      <c r="M21" s="57"/>
      <c r="N21" s="56"/>
      <c r="O21" s="58"/>
      <c r="P21" s="59"/>
      <c r="Q21" s="414"/>
      <c r="R21" s="56"/>
      <c r="S21" s="57"/>
      <c r="T21" s="384">
        <f t="shared" si="0"/>
        <v>1</v>
      </c>
      <c r="U21" s="51">
        <f t="shared" si="1"/>
        <v>4000</v>
      </c>
      <c r="V21" s="60"/>
      <c r="W21" s="60"/>
      <c r="X21" s="53" t="s">
        <v>218</v>
      </c>
      <c r="Y21" s="61"/>
      <c r="Z21" s="62"/>
      <c r="AA21" s="40"/>
      <c r="AB21" s="40"/>
      <c r="AC21" s="40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</row>
    <row r="22" spans="1:106" s="4" customFormat="1" ht="18" customHeight="1" x14ac:dyDescent="0.4">
      <c r="A22" s="42">
        <v>17</v>
      </c>
      <c r="B22" s="43" t="s">
        <v>143</v>
      </c>
      <c r="C22" s="44" t="s">
        <v>115</v>
      </c>
      <c r="D22" s="385" t="s">
        <v>121</v>
      </c>
      <c r="E22" s="45" t="s">
        <v>236</v>
      </c>
      <c r="F22" s="45" t="s">
        <v>205</v>
      </c>
      <c r="G22" s="56">
        <v>1</v>
      </c>
      <c r="H22" s="56"/>
      <c r="I22" s="56">
        <v>4000</v>
      </c>
      <c r="J22" s="56">
        <v>4000</v>
      </c>
      <c r="K22" s="56"/>
      <c r="L22" s="57"/>
      <c r="M22" s="57"/>
      <c r="N22" s="56"/>
      <c r="O22" s="58"/>
      <c r="P22" s="59"/>
      <c r="Q22" s="414"/>
      <c r="R22" s="56"/>
      <c r="S22" s="57"/>
      <c r="T22" s="384">
        <f t="shared" si="0"/>
        <v>1</v>
      </c>
      <c r="U22" s="51">
        <f t="shared" si="1"/>
        <v>4000</v>
      </c>
      <c r="V22" s="60"/>
      <c r="W22" s="60"/>
      <c r="X22" s="53" t="s">
        <v>218</v>
      </c>
      <c r="Y22" s="61"/>
      <c r="Z22" s="62"/>
      <c r="AA22" s="40"/>
      <c r="AB22" s="40"/>
      <c r="AC22" s="40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</row>
    <row r="23" spans="1:106" s="4" customFormat="1" ht="18" customHeight="1" x14ac:dyDescent="0.4">
      <c r="A23" s="42">
        <v>18</v>
      </c>
      <c r="B23" s="43" t="s">
        <v>143</v>
      </c>
      <c r="C23" s="44" t="s">
        <v>115</v>
      </c>
      <c r="D23" s="385" t="s">
        <v>120</v>
      </c>
      <c r="E23" s="45" t="s">
        <v>237</v>
      </c>
      <c r="F23" s="45" t="s">
        <v>205</v>
      </c>
      <c r="G23" s="56">
        <v>1</v>
      </c>
      <c r="H23" s="56"/>
      <c r="I23" s="56">
        <v>4000</v>
      </c>
      <c r="J23" s="56">
        <v>4000</v>
      </c>
      <c r="K23" s="56"/>
      <c r="L23" s="57"/>
      <c r="M23" s="57"/>
      <c r="N23" s="56"/>
      <c r="O23" s="58"/>
      <c r="P23" s="59"/>
      <c r="Q23" s="414"/>
      <c r="R23" s="56"/>
      <c r="S23" s="57"/>
      <c r="T23" s="384">
        <f t="shared" si="0"/>
        <v>1</v>
      </c>
      <c r="U23" s="51">
        <f t="shared" si="1"/>
        <v>4000</v>
      </c>
      <c r="V23" s="60"/>
      <c r="W23" s="60"/>
      <c r="X23" s="53" t="s">
        <v>218</v>
      </c>
      <c r="Y23" s="61"/>
      <c r="Z23" s="62"/>
      <c r="AA23" s="40"/>
      <c r="AB23" s="40"/>
      <c r="AC23" s="40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</row>
    <row r="24" spans="1:106" s="4" customFormat="1" ht="18" customHeight="1" x14ac:dyDescent="0.4">
      <c r="A24" s="42">
        <v>18</v>
      </c>
      <c r="B24" s="43" t="s">
        <v>143</v>
      </c>
      <c r="C24" s="44" t="s">
        <v>115</v>
      </c>
      <c r="D24" s="385" t="s">
        <v>118</v>
      </c>
      <c r="E24" s="45" t="s">
        <v>238</v>
      </c>
      <c r="F24" s="45" t="s">
        <v>205</v>
      </c>
      <c r="G24" s="56">
        <v>1</v>
      </c>
      <c r="H24" s="56"/>
      <c r="I24" s="56">
        <v>4000</v>
      </c>
      <c r="J24" s="56">
        <v>4000</v>
      </c>
      <c r="K24" s="56"/>
      <c r="L24" s="57"/>
      <c r="M24" s="57"/>
      <c r="N24" s="56"/>
      <c r="O24" s="58"/>
      <c r="P24" s="59"/>
      <c r="Q24" s="414"/>
      <c r="R24" s="56"/>
      <c r="S24" s="57"/>
      <c r="T24" s="384">
        <f t="shared" si="0"/>
        <v>1</v>
      </c>
      <c r="U24" s="51">
        <f t="shared" si="1"/>
        <v>4000</v>
      </c>
      <c r="V24" s="60"/>
      <c r="W24" s="60"/>
      <c r="X24" s="53" t="s">
        <v>218</v>
      </c>
      <c r="Y24" s="61"/>
      <c r="Z24" s="62"/>
      <c r="AA24" s="40"/>
      <c r="AB24" s="40"/>
      <c r="AC24" s="40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s="4" customFormat="1" ht="18" customHeight="1" x14ac:dyDescent="0.4">
      <c r="A25" s="42"/>
      <c r="B25" s="43"/>
      <c r="C25" s="44" t="s">
        <v>115</v>
      </c>
      <c r="D25" s="385"/>
      <c r="E25" s="307"/>
      <c r="F25" s="45"/>
      <c r="G25" s="56"/>
      <c r="H25" s="56"/>
      <c r="I25" s="56"/>
      <c r="J25" s="56"/>
      <c r="K25" s="56"/>
      <c r="L25" s="57"/>
      <c r="M25" s="57"/>
      <c r="N25" s="56"/>
      <c r="O25" s="58"/>
      <c r="P25" s="59"/>
      <c r="Q25" s="414"/>
      <c r="R25" s="56"/>
      <c r="S25" s="57"/>
      <c r="T25" s="384">
        <f t="shared" si="0"/>
        <v>0</v>
      </c>
      <c r="U25" s="51">
        <f t="shared" si="1"/>
        <v>0</v>
      </c>
      <c r="V25" s="60"/>
      <c r="W25" s="60"/>
      <c r="X25" s="53"/>
      <c r="Y25" s="61"/>
      <c r="Z25" s="62"/>
      <c r="AA25" s="40"/>
      <c r="AB25" s="40"/>
      <c r="AC25" s="40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1:106" s="4" customFormat="1" ht="18" customHeight="1" x14ac:dyDescent="0.4">
      <c r="A26" s="42"/>
      <c r="B26" s="43"/>
      <c r="C26" s="44" t="s">
        <v>115</v>
      </c>
      <c r="D26" s="385"/>
      <c r="E26" s="307"/>
      <c r="F26" s="45"/>
      <c r="G26" s="56"/>
      <c r="H26" s="56"/>
      <c r="I26" s="403"/>
      <c r="J26" s="56"/>
      <c r="K26" s="56"/>
      <c r="L26" s="57"/>
      <c r="M26" s="57"/>
      <c r="N26" s="56"/>
      <c r="O26" s="58"/>
      <c r="P26" s="59"/>
      <c r="Q26" s="414"/>
      <c r="R26" s="56"/>
      <c r="S26" s="57"/>
      <c r="T26" s="384">
        <f t="shared" si="0"/>
        <v>0</v>
      </c>
      <c r="U26" s="51">
        <f t="shared" si="1"/>
        <v>0</v>
      </c>
      <c r="V26" s="60"/>
      <c r="W26" s="60"/>
      <c r="X26" s="53"/>
      <c r="Y26" s="61"/>
      <c r="Z26" s="62"/>
      <c r="AA26" s="40"/>
      <c r="AB26" s="40"/>
      <c r="AC26" s="40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1:106" s="4" customFormat="1" ht="18" customHeight="1" x14ac:dyDescent="0.4">
      <c r="A27" s="42"/>
      <c r="B27" s="43"/>
      <c r="C27" s="44" t="s">
        <v>115</v>
      </c>
      <c r="D27" s="385"/>
      <c r="E27" s="307"/>
      <c r="F27" s="45"/>
      <c r="G27" s="56"/>
      <c r="H27" s="56"/>
      <c r="I27" s="56"/>
      <c r="J27" s="56"/>
      <c r="K27" s="56"/>
      <c r="L27" s="57"/>
      <c r="M27" s="57"/>
      <c r="N27" s="56"/>
      <c r="O27" s="58"/>
      <c r="P27" s="59"/>
      <c r="Q27" s="414"/>
      <c r="R27" s="56"/>
      <c r="S27" s="57"/>
      <c r="T27" s="384">
        <f t="shared" si="0"/>
        <v>0</v>
      </c>
      <c r="U27" s="51">
        <f t="shared" si="1"/>
        <v>0</v>
      </c>
      <c r="V27" s="60"/>
      <c r="W27" s="60"/>
      <c r="X27" s="53"/>
      <c r="Y27" s="61"/>
      <c r="Z27" s="62"/>
      <c r="AA27" s="40"/>
      <c r="AB27" s="40"/>
      <c r="AC27" s="40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1:106" s="4" customFormat="1" ht="18" customHeight="1" x14ac:dyDescent="0.4">
      <c r="A28" s="42"/>
      <c r="B28" s="43"/>
      <c r="C28" s="44" t="s">
        <v>115</v>
      </c>
      <c r="D28" s="385"/>
      <c r="E28" s="307"/>
      <c r="F28" s="45"/>
      <c r="G28" s="56"/>
      <c r="H28" s="56"/>
      <c r="I28" s="56"/>
      <c r="J28" s="387"/>
      <c r="K28" s="56"/>
      <c r="L28" s="57"/>
      <c r="M28" s="57"/>
      <c r="N28" s="56"/>
      <c r="O28" s="58"/>
      <c r="P28" s="59"/>
      <c r="Q28" s="414"/>
      <c r="R28" s="56"/>
      <c r="S28" s="57"/>
      <c r="T28" s="384">
        <f t="shared" si="0"/>
        <v>0</v>
      </c>
      <c r="U28" s="51">
        <f t="shared" si="1"/>
        <v>0</v>
      </c>
      <c r="V28" s="60"/>
      <c r="W28" s="60"/>
      <c r="X28" s="53"/>
      <c r="Y28" s="61"/>
      <c r="Z28" s="62"/>
      <c r="AA28" s="40"/>
      <c r="AB28" s="40"/>
      <c r="AC28" s="40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pans="1:106" s="4" customFormat="1" ht="18" customHeight="1" x14ac:dyDescent="0.4">
      <c r="A29" s="42"/>
      <c r="B29" s="43"/>
      <c r="C29" s="44" t="s">
        <v>115</v>
      </c>
      <c r="D29" s="385"/>
      <c r="E29" s="307"/>
      <c r="F29" s="45"/>
      <c r="G29" s="56"/>
      <c r="H29" s="56"/>
      <c r="I29" s="56"/>
      <c r="J29" s="387"/>
      <c r="K29" s="56"/>
      <c r="L29" s="57"/>
      <c r="M29" s="57"/>
      <c r="N29" s="56"/>
      <c r="O29" s="58"/>
      <c r="P29" s="59"/>
      <c r="Q29" s="414"/>
      <c r="R29" s="56"/>
      <c r="S29" s="57"/>
      <c r="T29" s="384">
        <f t="shared" si="0"/>
        <v>0</v>
      </c>
      <c r="U29" s="51">
        <f t="shared" si="1"/>
        <v>0</v>
      </c>
      <c r="V29" s="60"/>
      <c r="W29" s="60"/>
      <c r="X29" s="53"/>
      <c r="Y29" s="61"/>
      <c r="Z29" s="62"/>
      <c r="AA29" s="40"/>
      <c r="AB29" s="40"/>
      <c r="AC29" s="40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</row>
    <row r="30" spans="1:106" s="4" customFormat="1" ht="18" customHeight="1" x14ac:dyDescent="0.4">
      <c r="A30" s="42"/>
      <c r="B30" s="43"/>
      <c r="C30" s="44" t="s">
        <v>115</v>
      </c>
      <c r="D30" s="385"/>
      <c r="E30" s="307"/>
      <c r="F30" s="45"/>
      <c r="G30" s="56"/>
      <c r="H30" s="56"/>
      <c r="I30" s="56"/>
      <c r="J30" s="387"/>
      <c r="K30" s="56"/>
      <c r="L30" s="57"/>
      <c r="M30" s="57"/>
      <c r="N30" s="56"/>
      <c r="O30" s="58"/>
      <c r="P30" s="59"/>
      <c r="Q30" s="414"/>
      <c r="R30" s="56"/>
      <c r="S30" s="57"/>
      <c r="T30" s="384">
        <f t="shared" si="0"/>
        <v>0</v>
      </c>
      <c r="U30" s="51">
        <f t="shared" si="1"/>
        <v>0</v>
      </c>
      <c r="V30" s="60"/>
      <c r="W30" s="60"/>
      <c r="X30" s="53"/>
      <c r="Y30" s="61"/>
      <c r="Z30" s="62"/>
      <c r="AA30" s="40"/>
      <c r="AB30" s="40"/>
      <c r="AC30" s="40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</row>
    <row r="31" spans="1:106" s="4" customFormat="1" ht="18" customHeight="1" x14ac:dyDescent="0.4">
      <c r="A31" s="42"/>
      <c r="B31" s="43"/>
      <c r="C31" s="44" t="s">
        <v>115</v>
      </c>
      <c r="D31" s="385"/>
      <c r="E31" s="307"/>
      <c r="F31" s="45"/>
      <c r="G31" s="56"/>
      <c r="H31" s="56"/>
      <c r="I31" s="56"/>
      <c r="J31" s="387"/>
      <c r="K31" s="56"/>
      <c r="L31" s="57"/>
      <c r="M31" s="57"/>
      <c r="N31" s="56"/>
      <c r="O31" s="58"/>
      <c r="P31" s="59"/>
      <c r="Q31" s="414"/>
      <c r="R31" s="56"/>
      <c r="S31" s="57"/>
      <c r="T31" s="384">
        <f t="shared" si="0"/>
        <v>0</v>
      </c>
      <c r="U31" s="51">
        <f t="shared" si="1"/>
        <v>0</v>
      </c>
      <c r="V31" s="60"/>
      <c r="W31" s="60"/>
      <c r="X31" s="53"/>
      <c r="Y31" s="61"/>
      <c r="Z31" s="63"/>
      <c r="AA31" s="40"/>
      <c r="AB31" s="40"/>
      <c r="AC31" s="40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</row>
    <row r="32" spans="1:106" s="41" customFormat="1" ht="18" customHeight="1" x14ac:dyDescent="0.4">
      <c r="A32" s="42"/>
      <c r="B32" s="43"/>
      <c r="C32" s="44" t="s">
        <v>115</v>
      </c>
      <c r="D32" s="385"/>
      <c r="E32" s="307"/>
      <c r="F32" s="45"/>
      <c r="G32" s="56"/>
      <c r="H32" s="56"/>
      <c r="I32" s="56"/>
      <c r="J32" s="387"/>
      <c r="K32" s="56"/>
      <c r="L32" s="57"/>
      <c r="M32" s="57"/>
      <c r="N32" s="56"/>
      <c r="O32" s="58"/>
      <c r="P32" s="59"/>
      <c r="Q32" s="414"/>
      <c r="R32" s="56"/>
      <c r="S32" s="57"/>
      <c r="T32" s="429">
        <f t="shared" si="0"/>
        <v>0</v>
      </c>
      <c r="U32" s="51">
        <f t="shared" si="1"/>
        <v>0</v>
      </c>
      <c r="V32" s="60"/>
      <c r="W32" s="60"/>
      <c r="X32" s="53"/>
      <c r="Y32" s="61"/>
      <c r="Z32" s="63"/>
      <c r="AA32" s="40"/>
      <c r="AB32" s="40"/>
      <c r="AC32" s="40"/>
    </row>
    <row r="33" spans="1:106" s="4" customFormat="1" ht="18" customHeight="1" x14ac:dyDescent="0.4">
      <c r="A33" s="42"/>
      <c r="B33" s="43"/>
      <c r="C33" s="44" t="s">
        <v>115</v>
      </c>
      <c r="D33" s="385"/>
      <c r="E33" s="307"/>
      <c r="F33" s="45"/>
      <c r="G33" s="56"/>
      <c r="H33" s="56"/>
      <c r="I33" s="56"/>
      <c r="J33" s="387"/>
      <c r="K33" s="56"/>
      <c r="L33" s="57"/>
      <c r="M33" s="57"/>
      <c r="N33" s="56"/>
      <c r="O33" s="58"/>
      <c r="P33" s="59"/>
      <c r="Q33" s="414"/>
      <c r="R33" s="56"/>
      <c r="S33" s="57"/>
      <c r="T33" s="384">
        <f t="shared" si="0"/>
        <v>0</v>
      </c>
      <c r="U33" s="51">
        <f t="shared" si="1"/>
        <v>0</v>
      </c>
      <c r="V33" s="60"/>
      <c r="W33" s="60"/>
      <c r="X33" s="53"/>
      <c r="Y33" s="133"/>
      <c r="Z33" s="62"/>
      <c r="AA33" s="40"/>
      <c r="AB33" s="40"/>
      <c r="AC33" s="40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</row>
    <row r="34" spans="1:106" s="4" customFormat="1" ht="18" customHeight="1" x14ac:dyDescent="0.4">
      <c r="A34" s="42"/>
      <c r="B34" s="43"/>
      <c r="C34" s="44" t="s">
        <v>115</v>
      </c>
      <c r="D34" s="385"/>
      <c r="E34" s="307"/>
      <c r="F34" s="45"/>
      <c r="G34" s="56"/>
      <c r="H34" s="56"/>
      <c r="I34" s="56"/>
      <c r="J34" s="387"/>
      <c r="K34" s="56"/>
      <c r="L34" s="57"/>
      <c r="M34" s="57"/>
      <c r="N34" s="56"/>
      <c r="O34" s="58"/>
      <c r="P34" s="59"/>
      <c r="Q34" s="414"/>
      <c r="R34" s="56"/>
      <c r="S34" s="57"/>
      <c r="T34" s="384">
        <f t="shared" si="0"/>
        <v>0</v>
      </c>
      <c r="U34" s="51">
        <f t="shared" si="1"/>
        <v>0</v>
      </c>
      <c r="V34" s="60"/>
      <c r="W34" s="60"/>
      <c r="X34" s="53"/>
      <c r="Y34" s="133"/>
      <c r="Z34" s="62"/>
      <c r="AA34" s="40"/>
      <c r="AB34" s="40"/>
      <c r="AC34" s="40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</row>
    <row r="35" spans="1:106" s="4" customFormat="1" ht="18" customHeight="1" x14ac:dyDescent="0.4">
      <c r="A35" s="42"/>
      <c r="B35" s="43"/>
      <c r="C35" s="44" t="s">
        <v>115</v>
      </c>
      <c r="D35" s="385"/>
      <c r="E35" s="307"/>
      <c r="F35" s="45"/>
      <c r="G35" s="56"/>
      <c r="H35" s="56"/>
      <c r="I35" s="56"/>
      <c r="J35" s="56"/>
      <c r="K35" s="56"/>
      <c r="L35" s="57"/>
      <c r="M35" s="57"/>
      <c r="N35" s="56"/>
      <c r="O35" s="58"/>
      <c r="P35" s="59"/>
      <c r="Q35" s="414"/>
      <c r="R35" s="56"/>
      <c r="S35" s="57"/>
      <c r="T35" s="384">
        <f t="shared" si="0"/>
        <v>0</v>
      </c>
      <c r="U35" s="51">
        <f t="shared" si="1"/>
        <v>0</v>
      </c>
      <c r="V35" s="60"/>
      <c r="W35" s="60"/>
      <c r="X35" s="53"/>
      <c r="Y35" s="133"/>
      <c r="Z35" s="62"/>
      <c r="AA35" s="40"/>
      <c r="AB35" s="40"/>
      <c r="AC35" s="40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</row>
    <row r="36" spans="1:106" s="175" customFormat="1" ht="18" customHeight="1" x14ac:dyDescent="0.4">
      <c r="A36" s="177"/>
      <c r="B36" s="43"/>
      <c r="C36" s="44" t="s">
        <v>115</v>
      </c>
      <c r="D36" s="386"/>
      <c r="E36" s="307"/>
      <c r="F36" s="45"/>
      <c r="G36" s="300"/>
      <c r="H36" s="300"/>
      <c r="I36" s="300"/>
      <c r="J36" s="300"/>
      <c r="K36" s="300"/>
      <c r="L36" s="301"/>
      <c r="M36" s="301"/>
      <c r="N36" s="300"/>
      <c r="O36" s="302"/>
      <c r="P36" s="303"/>
      <c r="Q36" s="419"/>
      <c r="R36" s="300"/>
      <c r="S36" s="301"/>
      <c r="T36" s="384">
        <f t="shared" si="0"/>
        <v>0</v>
      </c>
      <c r="U36" s="51">
        <f t="shared" si="1"/>
        <v>0</v>
      </c>
      <c r="V36" s="304"/>
      <c r="W36" s="304"/>
      <c r="X36" s="53"/>
      <c r="Y36" s="371"/>
      <c r="Z36" s="365"/>
      <c r="AA36" s="3"/>
      <c r="AB36" s="3"/>
      <c r="AC36" s="3"/>
    </row>
    <row r="37" spans="1:106" s="4" customFormat="1" ht="18" customHeight="1" x14ac:dyDescent="0.4">
      <c r="A37" s="42"/>
      <c r="B37" s="43"/>
      <c r="C37" s="44" t="s">
        <v>115</v>
      </c>
      <c r="D37" s="385"/>
      <c r="E37" s="307"/>
      <c r="F37" s="45"/>
      <c r="G37" s="56"/>
      <c r="H37" s="56"/>
      <c r="I37" s="56"/>
      <c r="J37" s="56"/>
      <c r="K37" s="56"/>
      <c r="L37" s="57"/>
      <c r="M37" s="57"/>
      <c r="N37" s="56"/>
      <c r="O37" s="58"/>
      <c r="P37" s="59"/>
      <c r="Q37" s="414"/>
      <c r="R37" s="56"/>
      <c r="S37" s="57"/>
      <c r="T37" s="384">
        <f t="shared" si="0"/>
        <v>0</v>
      </c>
      <c r="U37" s="51">
        <f t="shared" si="1"/>
        <v>0</v>
      </c>
      <c r="V37" s="60"/>
      <c r="W37" s="60"/>
      <c r="X37" s="53"/>
      <c r="Y37" s="133"/>
      <c r="Z37" s="62"/>
      <c r="AA37" s="40"/>
      <c r="AB37" s="40"/>
      <c r="AC37" s="40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</row>
    <row r="38" spans="1:106" s="4" customFormat="1" ht="18" customHeight="1" x14ac:dyDescent="0.4">
      <c r="A38" s="42"/>
      <c r="B38" s="43"/>
      <c r="C38" s="44" t="s">
        <v>115</v>
      </c>
      <c r="D38" s="385"/>
      <c r="E38" s="307"/>
      <c r="F38" s="45"/>
      <c r="G38" s="56"/>
      <c r="H38" s="56"/>
      <c r="I38" s="56"/>
      <c r="J38" s="56"/>
      <c r="K38" s="56"/>
      <c r="L38" s="57"/>
      <c r="M38" s="57"/>
      <c r="N38" s="56"/>
      <c r="O38" s="58"/>
      <c r="P38" s="59"/>
      <c r="Q38" s="414"/>
      <c r="R38" s="56"/>
      <c r="S38" s="57"/>
      <c r="T38" s="429">
        <f t="shared" si="0"/>
        <v>0</v>
      </c>
      <c r="U38" s="51">
        <f t="shared" si="1"/>
        <v>0</v>
      </c>
      <c r="V38" s="60"/>
      <c r="W38" s="60"/>
      <c r="X38" s="53"/>
      <c r="Y38" s="133"/>
      <c r="Z38" s="62"/>
      <c r="AA38" s="40"/>
      <c r="AB38" s="40"/>
      <c r="AC38" s="40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</row>
    <row r="39" spans="1:106" s="4" customFormat="1" ht="18" customHeight="1" x14ac:dyDescent="0.4">
      <c r="A39" s="42"/>
      <c r="B39" s="43"/>
      <c r="C39" s="44" t="s">
        <v>115</v>
      </c>
      <c r="D39" s="385"/>
      <c r="E39" s="307"/>
      <c r="F39" s="45"/>
      <c r="G39" s="56"/>
      <c r="H39" s="56"/>
      <c r="I39" s="56"/>
      <c r="J39" s="56"/>
      <c r="K39" s="56"/>
      <c r="L39" s="57"/>
      <c r="M39" s="57"/>
      <c r="N39" s="56"/>
      <c r="O39" s="58"/>
      <c r="P39" s="59"/>
      <c r="Q39" s="414"/>
      <c r="R39" s="56"/>
      <c r="S39" s="57"/>
      <c r="T39" s="384">
        <f t="shared" si="0"/>
        <v>0</v>
      </c>
      <c r="U39" s="51">
        <f t="shared" si="1"/>
        <v>0</v>
      </c>
      <c r="V39" s="60"/>
      <c r="W39" s="60"/>
      <c r="X39" s="53"/>
      <c r="Y39" s="133"/>
      <c r="Z39" s="62"/>
      <c r="AA39" s="40"/>
      <c r="AB39" s="40"/>
      <c r="AC39" s="40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</row>
    <row r="40" spans="1:106" s="4" customFormat="1" ht="18" customHeight="1" x14ac:dyDescent="0.4">
      <c r="A40" s="42"/>
      <c r="B40" s="43"/>
      <c r="C40" s="44" t="s">
        <v>115</v>
      </c>
      <c r="D40" s="385"/>
      <c r="E40" s="307"/>
      <c r="F40" s="45"/>
      <c r="G40" s="56"/>
      <c r="H40" s="56"/>
      <c r="I40" s="56"/>
      <c r="J40" s="56"/>
      <c r="K40" s="56"/>
      <c r="L40" s="57"/>
      <c r="M40" s="57"/>
      <c r="N40" s="56"/>
      <c r="O40" s="58"/>
      <c r="P40" s="59"/>
      <c r="Q40" s="414"/>
      <c r="R40" s="56"/>
      <c r="S40" s="57"/>
      <c r="T40" s="384">
        <f t="shared" si="0"/>
        <v>0</v>
      </c>
      <c r="U40" s="51">
        <f t="shared" si="1"/>
        <v>0</v>
      </c>
      <c r="V40" s="60"/>
      <c r="W40" s="60"/>
      <c r="X40" s="53"/>
      <c r="Y40" s="133"/>
      <c r="Z40" s="62"/>
      <c r="AA40" s="40"/>
      <c r="AB40" s="40"/>
      <c r="AC40" s="40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</row>
    <row r="41" spans="1:106" s="4" customFormat="1" ht="18" customHeight="1" x14ac:dyDescent="0.4">
      <c r="A41" s="42"/>
      <c r="B41" s="43"/>
      <c r="C41" s="44" t="s">
        <v>115</v>
      </c>
      <c r="D41" s="385"/>
      <c r="E41" s="307"/>
      <c r="F41" s="45"/>
      <c r="G41" s="56"/>
      <c r="H41" s="56"/>
      <c r="I41" s="56"/>
      <c r="J41" s="56"/>
      <c r="K41" s="56"/>
      <c r="L41" s="57"/>
      <c r="M41" s="57"/>
      <c r="N41" s="56"/>
      <c r="O41" s="58"/>
      <c r="P41" s="59"/>
      <c r="Q41" s="414"/>
      <c r="R41" s="56"/>
      <c r="S41" s="57"/>
      <c r="T41" s="384">
        <f>+G41+K41+N41+P41-R41</f>
        <v>0</v>
      </c>
      <c r="U41" s="51">
        <f t="shared" si="1"/>
        <v>0</v>
      </c>
      <c r="V41" s="60"/>
      <c r="W41" s="60"/>
      <c r="X41" s="53"/>
      <c r="Y41" s="133"/>
      <c r="Z41" s="62"/>
      <c r="AA41" s="40"/>
      <c r="AB41" s="40"/>
      <c r="AC41" s="40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</row>
    <row r="42" spans="1:106" s="4" customFormat="1" ht="18" customHeight="1" x14ac:dyDescent="0.4">
      <c r="A42" s="42"/>
      <c r="B42" s="43"/>
      <c r="C42" s="44" t="s">
        <v>115</v>
      </c>
      <c r="D42" s="385"/>
      <c r="E42" s="307"/>
      <c r="F42" s="45"/>
      <c r="G42" s="56"/>
      <c r="H42" s="56"/>
      <c r="I42" s="56"/>
      <c r="J42" s="56"/>
      <c r="K42" s="56"/>
      <c r="L42" s="57"/>
      <c r="M42" s="57"/>
      <c r="N42" s="56"/>
      <c r="O42" s="58"/>
      <c r="P42" s="59"/>
      <c r="Q42" s="414"/>
      <c r="R42" s="56"/>
      <c r="S42" s="57"/>
      <c r="T42" s="384">
        <f t="shared" si="0"/>
        <v>0</v>
      </c>
      <c r="U42" s="51">
        <f t="shared" si="1"/>
        <v>0</v>
      </c>
      <c r="V42" s="60"/>
      <c r="W42" s="60"/>
      <c r="X42" s="53"/>
      <c r="Y42" s="133"/>
      <c r="Z42" s="62"/>
      <c r="AA42" s="40"/>
      <c r="AB42" s="40"/>
      <c r="AC42" s="40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</row>
    <row r="43" spans="1:106" s="4" customFormat="1" ht="18" customHeight="1" x14ac:dyDescent="0.4">
      <c r="A43" s="42"/>
      <c r="B43" s="43"/>
      <c r="C43" s="44" t="s">
        <v>115</v>
      </c>
      <c r="D43" s="386"/>
      <c r="E43" s="307"/>
      <c r="F43" s="45"/>
      <c r="G43" s="56"/>
      <c r="H43" s="56"/>
      <c r="I43" s="56"/>
      <c r="J43" s="56"/>
      <c r="K43" s="56"/>
      <c r="L43" s="57"/>
      <c r="M43" s="57"/>
      <c r="N43" s="56"/>
      <c r="O43" s="58"/>
      <c r="P43" s="59"/>
      <c r="Q43" s="414"/>
      <c r="R43" s="56"/>
      <c r="S43" s="57"/>
      <c r="T43" s="384">
        <f t="shared" si="0"/>
        <v>0</v>
      </c>
      <c r="U43" s="51">
        <f t="shared" si="1"/>
        <v>0</v>
      </c>
      <c r="V43" s="60"/>
      <c r="W43" s="60"/>
      <c r="X43" s="53"/>
      <c r="Y43" s="133"/>
      <c r="Z43" s="62"/>
      <c r="AA43" s="40"/>
      <c r="AB43" s="40"/>
      <c r="AC43" s="40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</row>
    <row r="44" spans="1:106" s="4" customFormat="1" ht="18" customHeight="1" x14ac:dyDescent="0.4">
      <c r="A44" s="42"/>
      <c r="B44" s="43"/>
      <c r="C44" s="44" t="s">
        <v>115</v>
      </c>
      <c r="D44" s="385"/>
      <c r="E44" s="307"/>
      <c r="F44" s="45"/>
      <c r="G44" s="56"/>
      <c r="H44" s="56"/>
      <c r="I44" s="56"/>
      <c r="J44" s="56"/>
      <c r="K44" s="56"/>
      <c r="L44" s="57"/>
      <c r="M44" s="57"/>
      <c r="N44" s="56"/>
      <c r="O44" s="58"/>
      <c r="P44" s="59"/>
      <c r="Q44" s="414"/>
      <c r="R44" s="56"/>
      <c r="S44" s="57"/>
      <c r="T44" s="384">
        <f t="shared" si="0"/>
        <v>0</v>
      </c>
      <c r="U44" s="51">
        <f t="shared" si="1"/>
        <v>0</v>
      </c>
      <c r="V44" s="60"/>
      <c r="W44" s="60"/>
      <c r="X44" s="53"/>
      <c r="Y44" s="133"/>
      <c r="Z44" s="62"/>
      <c r="AA44" s="40"/>
      <c r="AB44" s="40"/>
      <c r="AC44" s="40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</row>
    <row r="45" spans="1:106" s="4" customFormat="1" ht="18" customHeight="1" x14ac:dyDescent="0.4">
      <c r="A45" s="42"/>
      <c r="B45" s="43"/>
      <c r="C45" s="44" t="s">
        <v>115</v>
      </c>
      <c r="D45" s="385"/>
      <c r="E45" s="45"/>
      <c r="F45" s="45"/>
      <c r="G45" s="56"/>
      <c r="H45" s="56"/>
      <c r="I45" s="56"/>
      <c r="J45" s="56"/>
      <c r="K45" s="56"/>
      <c r="L45" s="57"/>
      <c r="M45" s="57"/>
      <c r="N45" s="56"/>
      <c r="O45" s="58"/>
      <c r="P45" s="59"/>
      <c r="Q45" s="414"/>
      <c r="R45" s="56"/>
      <c r="S45" s="57"/>
      <c r="T45" s="384">
        <f t="shared" si="0"/>
        <v>0</v>
      </c>
      <c r="U45" s="51">
        <f t="shared" si="1"/>
        <v>0</v>
      </c>
      <c r="V45" s="60"/>
      <c r="W45" s="60"/>
      <c r="X45" s="53"/>
      <c r="Y45" s="133"/>
      <c r="Z45" s="62"/>
      <c r="AA45" s="40"/>
      <c r="AB45" s="40"/>
      <c r="AC45" s="40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</row>
    <row r="46" spans="1:106" s="4" customFormat="1" ht="18" customHeight="1" x14ac:dyDescent="0.4">
      <c r="A46" s="42"/>
      <c r="B46" s="43"/>
      <c r="C46" s="44" t="s">
        <v>115</v>
      </c>
      <c r="D46" s="385"/>
      <c r="E46" s="45"/>
      <c r="F46" s="45"/>
      <c r="G46" s="56"/>
      <c r="H46" s="56"/>
      <c r="I46" s="56"/>
      <c r="J46" s="56"/>
      <c r="K46" s="56"/>
      <c r="L46" s="57"/>
      <c r="M46" s="57"/>
      <c r="N46" s="56"/>
      <c r="O46" s="58"/>
      <c r="P46" s="59"/>
      <c r="Q46" s="414"/>
      <c r="R46" s="56"/>
      <c r="S46" s="57"/>
      <c r="T46" s="384">
        <f t="shared" si="0"/>
        <v>0</v>
      </c>
      <c r="U46" s="51">
        <f t="shared" si="1"/>
        <v>0</v>
      </c>
      <c r="V46" s="60"/>
      <c r="W46" s="60"/>
      <c r="X46" s="53"/>
      <c r="Y46" s="133"/>
      <c r="Z46" s="62"/>
      <c r="AA46" s="40"/>
      <c r="AB46" s="40"/>
      <c r="AC46" s="40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</row>
    <row r="47" spans="1:106" s="4" customFormat="1" ht="18" customHeight="1" x14ac:dyDescent="0.4">
      <c r="A47" s="42"/>
      <c r="B47" s="43"/>
      <c r="C47" s="44" t="s">
        <v>115</v>
      </c>
      <c r="D47" s="385"/>
      <c r="E47" s="45"/>
      <c r="F47" s="45"/>
      <c r="G47" s="56"/>
      <c r="H47" s="56"/>
      <c r="I47" s="56"/>
      <c r="J47" s="56"/>
      <c r="K47" s="56"/>
      <c r="L47" s="57"/>
      <c r="M47" s="57"/>
      <c r="N47" s="56"/>
      <c r="O47" s="58"/>
      <c r="P47" s="59"/>
      <c r="Q47" s="414"/>
      <c r="R47" s="56"/>
      <c r="S47" s="57"/>
      <c r="T47" s="384">
        <f t="shared" si="0"/>
        <v>0</v>
      </c>
      <c r="U47" s="51">
        <f t="shared" si="1"/>
        <v>0</v>
      </c>
      <c r="V47" s="60"/>
      <c r="W47" s="60"/>
      <c r="X47" s="53"/>
      <c r="Y47" s="133"/>
      <c r="Z47" s="62"/>
      <c r="AA47" s="40"/>
      <c r="AB47" s="40"/>
      <c r="AC47" s="40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</row>
    <row r="48" spans="1:106" s="4" customFormat="1" ht="18" customHeight="1" x14ac:dyDescent="0.4">
      <c r="A48" s="42"/>
      <c r="B48" s="43"/>
      <c r="C48" s="44" t="s">
        <v>115</v>
      </c>
      <c r="D48" s="385"/>
      <c r="E48" s="45"/>
      <c r="F48" s="45"/>
      <c r="G48" s="56"/>
      <c r="H48" s="56"/>
      <c r="I48" s="56"/>
      <c r="J48" s="56"/>
      <c r="K48" s="56"/>
      <c r="L48" s="57"/>
      <c r="M48" s="57"/>
      <c r="N48" s="56"/>
      <c r="O48" s="58"/>
      <c r="P48" s="59"/>
      <c r="Q48" s="414"/>
      <c r="R48" s="56"/>
      <c r="S48" s="57"/>
      <c r="T48" s="384">
        <f t="shared" si="0"/>
        <v>0</v>
      </c>
      <c r="U48" s="51">
        <f t="shared" si="1"/>
        <v>0</v>
      </c>
      <c r="V48" s="60"/>
      <c r="W48" s="60"/>
      <c r="X48" s="53"/>
      <c r="Y48" s="133"/>
      <c r="Z48" s="62"/>
      <c r="AA48" s="40"/>
      <c r="AB48" s="40"/>
      <c r="AC48" s="40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</row>
    <row r="49" spans="1:106" s="4" customFormat="1" ht="18" customHeight="1" x14ac:dyDescent="0.4">
      <c r="A49" s="42"/>
      <c r="B49" s="43"/>
      <c r="C49" s="44" t="s">
        <v>115</v>
      </c>
      <c r="D49" s="385"/>
      <c r="E49" s="45"/>
      <c r="F49" s="45"/>
      <c r="G49" s="56"/>
      <c r="H49" s="56"/>
      <c r="I49" s="56"/>
      <c r="J49" s="56"/>
      <c r="K49" s="56"/>
      <c r="L49" s="57"/>
      <c r="M49" s="57"/>
      <c r="N49" s="56"/>
      <c r="O49" s="58"/>
      <c r="P49" s="59"/>
      <c r="Q49" s="414"/>
      <c r="R49" s="56"/>
      <c r="S49" s="57"/>
      <c r="T49" s="384">
        <f t="shared" si="0"/>
        <v>0</v>
      </c>
      <c r="U49" s="51">
        <f t="shared" si="1"/>
        <v>0</v>
      </c>
      <c r="V49" s="60"/>
      <c r="W49" s="60"/>
      <c r="X49" s="53"/>
      <c r="Y49" s="133"/>
      <c r="Z49" s="62"/>
      <c r="AA49" s="40"/>
      <c r="AB49" s="40"/>
      <c r="AC49" s="40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</row>
    <row r="50" spans="1:106" s="4" customFormat="1" ht="18" customHeight="1" x14ac:dyDescent="0.4">
      <c r="A50" s="42"/>
      <c r="B50" s="43"/>
      <c r="C50" s="44" t="s">
        <v>115</v>
      </c>
      <c r="D50" s="385"/>
      <c r="E50" s="45"/>
      <c r="F50" s="45"/>
      <c r="G50" s="56"/>
      <c r="H50" s="56"/>
      <c r="I50" s="56"/>
      <c r="J50" s="56"/>
      <c r="K50" s="56"/>
      <c r="L50" s="57"/>
      <c r="M50" s="57"/>
      <c r="N50" s="56"/>
      <c r="O50" s="58"/>
      <c r="P50" s="59"/>
      <c r="Q50" s="414"/>
      <c r="R50" s="56"/>
      <c r="S50" s="57"/>
      <c r="T50" s="384">
        <f t="shared" si="0"/>
        <v>0</v>
      </c>
      <c r="U50" s="51">
        <f t="shared" si="1"/>
        <v>0</v>
      </c>
      <c r="V50" s="60"/>
      <c r="W50" s="60"/>
      <c r="X50" s="53"/>
      <c r="Y50" s="133"/>
      <c r="Z50" s="62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</row>
    <row r="51" spans="1:106" s="4" customFormat="1" ht="18" customHeight="1" x14ac:dyDescent="0.4">
      <c r="A51" s="42"/>
      <c r="B51" s="43"/>
      <c r="C51" s="44" t="s">
        <v>115</v>
      </c>
      <c r="D51" s="385"/>
      <c r="E51" s="45"/>
      <c r="F51" s="45"/>
      <c r="G51" s="56"/>
      <c r="H51" s="56"/>
      <c r="I51" s="56"/>
      <c r="J51" s="56"/>
      <c r="K51" s="56"/>
      <c r="L51" s="57"/>
      <c r="M51" s="57"/>
      <c r="N51" s="56"/>
      <c r="O51" s="58"/>
      <c r="P51" s="59"/>
      <c r="Q51" s="414"/>
      <c r="R51" s="56"/>
      <c r="S51" s="57"/>
      <c r="T51" s="384">
        <f t="shared" si="0"/>
        <v>0</v>
      </c>
      <c r="U51" s="51">
        <f t="shared" si="1"/>
        <v>0</v>
      </c>
      <c r="V51" s="60"/>
      <c r="W51" s="60"/>
      <c r="X51" s="53"/>
      <c r="Y51" s="133"/>
      <c r="Z51" s="62"/>
      <c r="AA51" s="40"/>
      <c r="AB51" s="40"/>
      <c r="AC51" s="40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</row>
    <row r="52" spans="1:106" s="4" customFormat="1" ht="18" customHeight="1" x14ac:dyDescent="0.4">
      <c r="A52" s="42"/>
      <c r="B52" s="43"/>
      <c r="C52" s="44" t="s">
        <v>115</v>
      </c>
      <c r="D52" s="385"/>
      <c r="E52" s="45"/>
      <c r="F52" s="45"/>
      <c r="G52" s="56"/>
      <c r="H52" s="56"/>
      <c r="I52" s="56"/>
      <c r="J52" s="56"/>
      <c r="K52" s="56"/>
      <c r="L52" s="57"/>
      <c r="M52" s="57"/>
      <c r="N52" s="56"/>
      <c r="O52" s="58"/>
      <c r="P52" s="59"/>
      <c r="Q52" s="414"/>
      <c r="R52" s="56"/>
      <c r="S52" s="57"/>
      <c r="T52" s="384">
        <f t="shared" si="0"/>
        <v>0</v>
      </c>
      <c r="U52" s="51">
        <f t="shared" si="1"/>
        <v>0</v>
      </c>
      <c r="V52" s="60"/>
      <c r="W52" s="60"/>
      <c r="X52" s="53"/>
      <c r="Y52" s="133"/>
      <c r="Z52" s="62"/>
      <c r="AA52" s="40"/>
      <c r="AB52" s="40"/>
      <c r="AC52" s="40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</row>
    <row r="53" spans="1:106" s="4" customFormat="1" ht="18" customHeight="1" x14ac:dyDescent="0.4">
      <c r="A53" s="42"/>
      <c r="B53" s="43"/>
      <c r="C53" s="44"/>
      <c r="D53" s="385"/>
      <c r="E53" s="45"/>
      <c r="F53" s="45"/>
      <c r="G53" s="56"/>
      <c r="H53" s="56"/>
      <c r="I53" s="56"/>
      <c r="J53" s="56"/>
      <c r="K53" s="56"/>
      <c r="L53" s="57"/>
      <c r="M53" s="57"/>
      <c r="N53" s="56"/>
      <c r="O53" s="58"/>
      <c r="P53" s="59"/>
      <c r="Q53" s="414"/>
      <c r="R53" s="56"/>
      <c r="S53" s="57"/>
      <c r="T53" s="384">
        <f t="shared" si="0"/>
        <v>0</v>
      </c>
      <c r="U53" s="51">
        <f t="shared" si="1"/>
        <v>0</v>
      </c>
      <c r="V53" s="60"/>
      <c r="W53" s="60"/>
      <c r="X53" s="53"/>
      <c r="Y53" s="133"/>
      <c r="Z53" s="62"/>
      <c r="AA53" s="40"/>
      <c r="AB53" s="40"/>
      <c r="AC53" s="40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</row>
    <row r="54" spans="1:106" s="4" customFormat="1" ht="18" customHeight="1" x14ac:dyDescent="0.4">
      <c r="A54" s="42"/>
      <c r="B54" s="43"/>
      <c r="C54" s="44"/>
      <c r="D54" s="385"/>
      <c r="E54" s="45"/>
      <c r="F54" s="45"/>
      <c r="G54" s="56"/>
      <c r="H54" s="56"/>
      <c r="I54" s="56"/>
      <c r="J54" s="56"/>
      <c r="K54" s="56"/>
      <c r="L54" s="57"/>
      <c r="M54" s="57"/>
      <c r="N54" s="56"/>
      <c r="O54" s="58"/>
      <c r="P54" s="59"/>
      <c r="Q54" s="414"/>
      <c r="R54" s="56"/>
      <c r="S54" s="57"/>
      <c r="T54" s="384">
        <f t="shared" si="0"/>
        <v>0</v>
      </c>
      <c r="U54" s="51">
        <f t="shared" si="1"/>
        <v>0</v>
      </c>
      <c r="V54" s="60"/>
      <c r="W54" s="60"/>
      <c r="X54" s="53"/>
      <c r="Y54" s="133"/>
      <c r="Z54" s="62"/>
      <c r="AA54" s="40"/>
      <c r="AB54" s="40"/>
      <c r="AC54" s="40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</row>
    <row r="55" spans="1:106" s="4" customFormat="1" ht="18" customHeight="1" x14ac:dyDescent="0.4">
      <c r="A55" s="42"/>
      <c r="B55" s="43"/>
      <c r="C55" s="44"/>
      <c r="D55" s="385"/>
      <c r="E55" s="45"/>
      <c r="F55" s="45"/>
      <c r="G55" s="56"/>
      <c r="H55" s="56"/>
      <c r="I55" s="56"/>
      <c r="J55" s="56"/>
      <c r="K55" s="56"/>
      <c r="L55" s="57"/>
      <c r="M55" s="57"/>
      <c r="N55" s="56"/>
      <c r="O55" s="58"/>
      <c r="P55" s="59"/>
      <c r="Q55" s="414"/>
      <c r="R55" s="56"/>
      <c r="S55" s="57"/>
      <c r="T55" s="384">
        <f t="shared" si="0"/>
        <v>0</v>
      </c>
      <c r="U55" s="51">
        <f t="shared" si="1"/>
        <v>0</v>
      </c>
      <c r="V55" s="60"/>
      <c r="W55" s="60"/>
      <c r="X55" s="53"/>
      <c r="Y55" s="133"/>
      <c r="Z55" s="62"/>
      <c r="AA55" s="40"/>
      <c r="AB55" s="40"/>
      <c r="AC55" s="40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</row>
    <row r="56" spans="1:106" s="4" customFormat="1" ht="18" customHeight="1" x14ac:dyDescent="0.4">
      <c r="A56" s="42"/>
      <c r="B56" s="43"/>
      <c r="C56" s="44"/>
      <c r="D56" s="385"/>
      <c r="E56" s="45"/>
      <c r="F56" s="45"/>
      <c r="G56" s="56"/>
      <c r="H56" s="56"/>
      <c r="I56" s="56"/>
      <c r="J56" s="56"/>
      <c r="K56" s="56"/>
      <c r="L56" s="57"/>
      <c r="M56" s="57"/>
      <c r="N56" s="56"/>
      <c r="O56" s="58"/>
      <c r="P56" s="59"/>
      <c r="Q56" s="414"/>
      <c r="R56" s="56"/>
      <c r="S56" s="57"/>
      <c r="T56" s="384">
        <f t="shared" si="0"/>
        <v>0</v>
      </c>
      <c r="U56" s="51">
        <f t="shared" si="1"/>
        <v>0</v>
      </c>
      <c r="V56" s="60"/>
      <c r="W56" s="60"/>
      <c r="X56" s="53"/>
      <c r="Y56" s="133"/>
      <c r="Z56" s="62"/>
      <c r="AA56" s="40"/>
      <c r="AB56" s="40"/>
      <c r="AC56" s="40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</row>
    <row r="57" spans="1:106" s="4" customFormat="1" ht="18" customHeight="1" x14ac:dyDescent="0.4">
      <c r="A57" s="442"/>
      <c r="B57" s="43"/>
      <c r="C57" s="44"/>
      <c r="D57" s="385"/>
      <c r="E57" s="45"/>
      <c r="F57" s="45"/>
      <c r="G57" s="56"/>
      <c r="H57" s="56"/>
      <c r="I57" s="56"/>
      <c r="J57" s="56"/>
      <c r="K57" s="56"/>
      <c r="L57" s="57"/>
      <c r="M57" s="57"/>
      <c r="N57" s="56"/>
      <c r="O57" s="58"/>
      <c r="P57" s="59"/>
      <c r="Q57" s="414"/>
      <c r="R57" s="56"/>
      <c r="S57" s="57"/>
      <c r="T57" s="50">
        <f t="shared" ref="T57:T58" si="2">+G57+K57+N57+P57-R57</f>
        <v>0</v>
      </c>
      <c r="U57" s="51">
        <f t="shared" ref="U57:U58" si="3">+J57+M57+O57+Q57-S57</f>
        <v>0</v>
      </c>
      <c r="V57" s="60"/>
      <c r="W57" s="60"/>
      <c r="X57" s="53"/>
      <c r="Y57" s="133"/>
      <c r="Z57" s="62"/>
      <c r="AA57" s="40"/>
      <c r="AB57" s="40"/>
      <c r="AC57" s="40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</row>
    <row r="58" spans="1:106" s="4" customFormat="1" ht="18" customHeight="1" x14ac:dyDescent="0.4">
      <c r="A58" s="442"/>
      <c r="B58" s="43"/>
      <c r="C58" s="44"/>
      <c r="D58" s="385"/>
      <c r="E58" s="45"/>
      <c r="F58" s="45"/>
      <c r="G58" s="56"/>
      <c r="H58" s="56"/>
      <c r="I58" s="56"/>
      <c r="J58" s="56"/>
      <c r="K58" s="56"/>
      <c r="L58" s="57"/>
      <c r="M58" s="57"/>
      <c r="N58" s="56"/>
      <c r="O58" s="58"/>
      <c r="P58" s="59"/>
      <c r="Q58" s="414"/>
      <c r="R58" s="56"/>
      <c r="S58" s="57"/>
      <c r="T58" s="50">
        <f t="shared" si="2"/>
        <v>0</v>
      </c>
      <c r="U58" s="51">
        <f t="shared" si="3"/>
        <v>0</v>
      </c>
      <c r="V58" s="60"/>
      <c r="W58" s="60"/>
      <c r="X58" s="53"/>
      <c r="Y58" s="133"/>
      <c r="Z58" s="62"/>
      <c r="AA58" s="40"/>
      <c r="AB58" s="40"/>
      <c r="AC58" s="40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</row>
    <row r="59" spans="1:106" s="4" customFormat="1" ht="18" customHeight="1" x14ac:dyDescent="0.4">
      <c r="A59" s="64"/>
      <c r="B59" s="43"/>
      <c r="C59" s="44"/>
      <c r="D59" s="385"/>
      <c r="E59" s="45"/>
      <c r="F59" s="45"/>
      <c r="G59" s="56"/>
      <c r="H59" s="57"/>
      <c r="I59" s="56"/>
      <c r="J59" s="57"/>
      <c r="K59" s="56"/>
      <c r="L59" s="57"/>
      <c r="M59" s="57"/>
      <c r="N59" s="56"/>
      <c r="O59" s="58"/>
      <c r="P59" s="59"/>
      <c r="Q59" s="414"/>
      <c r="R59" s="56"/>
      <c r="S59" s="57"/>
      <c r="T59" s="50">
        <f t="shared" ref="T59" si="4">+G59+K59+N59+P59-R59</f>
        <v>0</v>
      </c>
      <c r="U59" s="51">
        <f t="shared" ref="U59" si="5">+J59+M59+O59+Q59-S59</f>
        <v>0</v>
      </c>
      <c r="V59" s="60"/>
      <c r="W59" s="60"/>
      <c r="X59" s="53"/>
      <c r="Y59" s="61"/>
      <c r="Z59" s="62"/>
      <c r="AA59" s="40"/>
      <c r="AB59" s="40"/>
      <c r="AC59" s="40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</row>
    <row r="60" spans="1:106" ht="18" customHeight="1" x14ac:dyDescent="0.2">
      <c r="A60" s="65"/>
      <c r="B60" s="66" t="s">
        <v>24</v>
      </c>
      <c r="C60" s="66" t="s">
        <v>25</v>
      </c>
      <c r="D60" s="66"/>
      <c r="E60" s="67" t="s">
        <v>26</v>
      </c>
      <c r="F60" s="68"/>
      <c r="G60" s="69">
        <f>SUM(G6:G59)</f>
        <v>3330</v>
      </c>
      <c r="H60" s="69">
        <f t="shared" ref="H60:U60" si="6">SUM(H6:H59)</f>
        <v>3169520</v>
      </c>
      <c r="I60" s="69">
        <f t="shared" si="6"/>
        <v>463467</v>
      </c>
      <c r="J60" s="69">
        <f t="shared" si="6"/>
        <v>1993765</v>
      </c>
      <c r="K60" s="69">
        <f t="shared" si="6"/>
        <v>0</v>
      </c>
      <c r="L60" s="69">
        <f t="shared" si="6"/>
        <v>0</v>
      </c>
      <c r="M60" s="69">
        <f t="shared" si="6"/>
        <v>0</v>
      </c>
      <c r="N60" s="69">
        <f t="shared" si="6"/>
        <v>0</v>
      </c>
      <c r="O60" s="69">
        <f t="shared" si="6"/>
        <v>0</v>
      </c>
      <c r="P60" s="69">
        <f t="shared" si="6"/>
        <v>0</v>
      </c>
      <c r="Q60" s="420">
        <f t="shared" si="6"/>
        <v>0</v>
      </c>
      <c r="R60" s="69">
        <f t="shared" si="6"/>
        <v>55</v>
      </c>
      <c r="S60" s="69">
        <f t="shared" si="6"/>
        <v>11807</v>
      </c>
      <c r="T60" s="69">
        <f t="shared" si="6"/>
        <v>3275</v>
      </c>
      <c r="U60" s="369">
        <f t="shared" si="6"/>
        <v>1981958</v>
      </c>
      <c r="V60" s="70"/>
      <c r="W60" s="70"/>
      <c r="X60" s="71"/>
      <c r="Y60" s="72"/>
      <c r="Z60" s="72"/>
    </row>
    <row r="61" spans="1:106" s="78" customFormat="1" ht="18" customHeight="1" x14ac:dyDescent="0.4">
      <c r="A61" s="74"/>
      <c r="B61" s="75"/>
      <c r="C61" s="75"/>
      <c r="D61" s="75"/>
      <c r="E61" s="350" t="s">
        <v>32</v>
      </c>
      <c r="F61" s="76"/>
      <c r="G61" s="50"/>
      <c r="H61" s="51"/>
      <c r="I61" s="51"/>
      <c r="J61" s="51"/>
      <c r="K61" s="51"/>
      <c r="L61" s="51"/>
      <c r="M61" s="51"/>
      <c r="N61" s="51"/>
      <c r="O61" s="51"/>
      <c r="P61" s="51"/>
      <c r="Q61" s="421"/>
      <c r="R61" s="51"/>
      <c r="S61" s="51"/>
      <c r="T61" s="50"/>
      <c r="U61" s="51"/>
      <c r="V61" s="51"/>
      <c r="W61" s="51"/>
      <c r="X61" s="77"/>
      <c r="Y61" s="77"/>
      <c r="Z61" s="77"/>
    </row>
    <row r="62" spans="1:106" s="78" customFormat="1" ht="18" customHeight="1" x14ac:dyDescent="0.4">
      <c r="A62" s="74">
        <v>1</v>
      </c>
      <c r="B62" s="75" t="s">
        <v>143</v>
      </c>
      <c r="C62" s="75" t="s">
        <v>111</v>
      </c>
      <c r="D62" s="75" t="s">
        <v>114</v>
      </c>
      <c r="E62" s="79" t="s">
        <v>144</v>
      </c>
      <c r="F62" s="76" t="s">
        <v>149</v>
      </c>
      <c r="G62" s="50"/>
      <c r="H62" s="51"/>
      <c r="I62" s="50"/>
      <c r="J62" s="51"/>
      <c r="K62" s="50">
        <v>6</v>
      </c>
      <c r="L62" s="50"/>
      <c r="M62" s="50">
        <v>2014.95</v>
      </c>
      <c r="N62" s="51"/>
      <c r="O62" s="51"/>
      <c r="P62" s="50"/>
      <c r="Q62" s="421"/>
      <c r="R62" s="51"/>
      <c r="S62" s="51"/>
      <c r="T62" s="50">
        <f t="shared" ref="T62:T72" si="7">+G62+K62+N62+P62-R62</f>
        <v>6</v>
      </c>
      <c r="U62" s="51">
        <f t="shared" ref="U62:U72" si="8">+J62+M62+O62+Q62-S62</f>
        <v>2014.95</v>
      </c>
      <c r="V62" s="51"/>
      <c r="W62" s="51"/>
      <c r="X62" s="77" t="s">
        <v>113</v>
      </c>
      <c r="Y62" s="77"/>
      <c r="Z62" s="77"/>
    </row>
    <row r="63" spans="1:106" s="78" customFormat="1" ht="18" customHeight="1" x14ac:dyDescent="0.4">
      <c r="A63" s="74">
        <v>2</v>
      </c>
      <c r="B63" s="75" t="s">
        <v>143</v>
      </c>
      <c r="C63" s="75" t="s">
        <v>111</v>
      </c>
      <c r="D63" s="75" t="s">
        <v>112</v>
      </c>
      <c r="E63" s="79" t="s">
        <v>145</v>
      </c>
      <c r="F63" s="76" t="s">
        <v>149</v>
      </c>
      <c r="G63" s="50"/>
      <c r="H63" s="51"/>
      <c r="I63" s="50"/>
      <c r="J63" s="51"/>
      <c r="K63" s="50">
        <v>10</v>
      </c>
      <c r="L63" s="50"/>
      <c r="M63" s="50">
        <v>2026.2</v>
      </c>
      <c r="N63" s="51"/>
      <c r="O63" s="51"/>
      <c r="P63" s="50"/>
      <c r="Q63" s="421"/>
      <c r="R63" s="51"/>
      <c r="S63" s="51"/>
      <c r="T63" s="50">
        <f t="shared" si="7"/>
        <v>10</v>
      </c>
      <c r="U63" s="51">
        <f t="shared" si="8"/>
        <v>2026.2</v>
      </c>
      <c r="V63" s="51"/>
      <c r="W63" s="51"/>
      <c r="X63" s="77" t="s">
        <v>113</v>
      </c>
      <c r="Y63" s="77"/>
      <c r="Z63" s="77"/>
    </row>
    <row r="64" spans="1:106" s="78" customFormat="1" ht="18" customHeight="1" x14ac:dyDescent="0.4">
      <c r="A64" s="74">
        <v>3</v>
      </c>
      <c r="B64" s="75" t="s">
        <v>143</v>
      </c>
      <c r="C64" s="75" t="s">
        <v>111</v>
      </c>
      <c r="D64" s="75" t="s">
        <v>115</v>
      </c>
      <c r="E64" s="79" t="s">
        <v>146</v>
      </c>
      <c r="F64" s="76" t="s">
        <v>149</v>
      </c>
      <c r="G64" s="50"/>
      <c r="H64" s="51"/>
      <c r="I64" s="50"/>
      <c r="J64" s="51"/>
      <c r="K64" s="50">
        <v>14</v>
      </c>
      <c r="L64" s="50"/>
      <c r="M64" s="370">
        <v>2262.9</v>
      </c>
      <c r="N64" s="51"/>
      <c r="O64" s="51"/>
      <c r="P64" s="50"/>
      <c r="Q64" s="421"/>
      <c r="R64" s="51"/>
      <c r="S64" s="51"/>
      <c r="T64" s="50">
        <f t="shared" si="7"/>
        <v>14</v>
      </c>
      <c r="U64" s="51">
        <f t="shared" si="8"/>
        <v>2262.9</v>
      </c>
      <c r="V64" s="51"/>
      <c r="W64" s="51"/>
      <c r="X64" s="77" t="s">
        <v>113</v>
      </c>
      <c r="Y64" s="77"/>
      <c r="Z64" s="77"/>
    </row>
    <row r="65" spans="1:26" s="78" customFormat="1" ht="18" customHeight="1" x14ac:dyDescent="0.4">
      <c r="A65" s="74">
        <v>4</v>
      </c>
      <c r="B65" s="75" t="s">
        <v>143</v>
      </c>
      <c r="C65" s="75" t="s">
        <v>111</v>
      </c>
      <c r="D65" s="75" t="s">
        <v>112</v>
      </c>
      <c r="E65" s="79" t="s">
        <v>147</v>
      </c>
      <c r="F65" s="76" t="s">
        <v>149</v>
      </c>
      <c r="G65" s="50"/>
      <c r="H65" s="51"/>
      <c r="I65" s="51"/>
      <c r="J65" s="51"/>
      <c r="K65" s="50">
        <v>35</v>
      </c>
      <c r="L65" s="50"/>
      <c r="M65" s="50">
        <v>15615.5</v>
      </c>
      <c r="N65" s="51"/>
      <c r="O65" s="51"/>
      <c r="P65" s="50"/>
      <c r="Q65" s="421"/>
      <c r="R65" s="51"/>
      <c r="S65" s="51"/>
      <c r="T65" s="50">
        <f t="shared" si="7"/>
        <v>35</v>
      </c>
      <c r="U65" s="51">
        <f t="shared" si="8"/>
        <v>15615.5</v>
      </c>
      <c r="V65" s="51"/>
      <c r="W65" s="51"/>
      <c r="X65" s="77" t="s">
        <v>113</v>
      </c>
      <c r="Y65" s="77"/>
      <c r="Z65" s="77"/>
    </row>
    <row r="66" spans="1:26" s="78" customFormat="1" ht="18" customHeight="1" x14ac:dyDescent="0.4">
      <c r="A66" s="74">
        <v>5</v>
      </c>
      <c r="B66" s="75" t="s">
        <v>143</v>
      </c>
      <c r="C66" s="75" t="s">
        <v>111</v>
      </c>
      <c r="D66" s="75" t="s">
        <v>119</v>
      </c>
      <c r="E66" s="79" t="s">
        <v>148</v>
      </c>
      <c r="F66" s="76" t="s">
        <v>149</v>
      </c>
      <c r="G66" s="50"/>
      <c r="H66" s="51"/>
      <c r="I66" s="51"/>
      <c r="J66" s="51"/>
      <c r="K66" s="50">
        <v>1</v>
      </c>
      <c r="L66" s="50"/>
      <c r="M66" s="50">
        <v>35</v>
      </c>
      <c r="N66" s="51"/>
      <c r="O66" s="51"/>
      <c r="P66" s="50"/>
      <c r="Q66" s="421"/>
      <c r="R66" s="51"/>
      <c r="S66" s="51"/>
      <c r="T66" s="50">
        <f t="shared" si="7"/>
        <v>1</v>
      </c>
      <c r="U66" s="51">
        <f t="shared" si="8"/>
        <v>35</v>
      </c>
      <c r="V66" s="51"/>
      <c r="W66" s="51"/>
      <c r="X66" s="77" t="s">
        <v>113</v>
      </c>
      <c r="Y66" s="77"/>
      <c r="Z66" s="77"/>
    </row>
    <row r="67" spans="1:26" s="78" customFormat="1" ht="18" customHeight="1" x14ac:dyDescent="0.4">
      <c r="A67" s="74">
        <v>6</v>
      </c>
      <c r="B67" s="75" t="s">
        <v>133</v>
      </c>
      <c r="C67" s="75" t="s">
        <v>111</v>
      </c>
      <c r="D67" s="75" t="s">
        <v>112</v>
      </c>
      <c r="E67" s="79" t="s">
        <v>150</v>
      </c>
      <c r="F67" s="76" t="s">
        <v>149</v>
      </c>
      <c r="G67" s="50"/>
      <c r="H67" s="51"/>
      <c r="I67" s="51"/>
      <c r="J67" s="51"/>
      <c r="K67" s="50"/>
      <c r="L67" s="50"/>
      <c r="M67" s="50"/>
      <c r="N67" s="51"/>
      <c r="O67" s="51"/>
      <c r="P67" s="50">
        <v>1</v>
      </c>
      <c r="Q67" s="421">
        <v>1200</v>
      </c>
      <c r="R67" s="51"/>
      <c r="S67" s="51"/>
      <c r="T67" s="50">
        <f t="shared" si="7"/>
        <v>1</v>
      </c>
      <c r="U67" s="51">
        <f t="shared" si="8"/>
        <v>1200</v>
      </c>
      <c r="V67" s="51"/>
      <c r="W67" s="51"/>
      <c r="X67" s="77" t="s">
        <v>151</v>
      </c>
      <c r="Y67" s="77"/>
      <c r="Z67" s="77"/>
    </row>
    <row r="68" spans="1:26" s="78" customFormat="1" ht="18" customHeight="1" x14ac:dyDescent="0.4">
      <c r="A68" s="74"/>
      <c r="B68" s="75"/>
      <c r="C68" s="75" t="s">
        <v>111</v>
      </c>
      <c r="D68" s="75"/>
      <c r="E68" s="477"/>
      <c r="F68" s="76"/>
      <c r="G68" s="50"/>
      <c r="H68" s="51"/>
      <c r="I68" s="51"/>
      <c r="J68" s="51"/>
      <c r="K68" s="50"/>
      <c r="L68" s="50"/>
      <c r="M68" s="50"/>
      <c r="N68" s="51"/>
      <c r="O68" s="51"/>
      <c r="P68" s="50"/>
      <c r="Q68" s="421"/>
      <c r="R68" s="51"/>
      <c r="S68" s="51"/>
      <c r="T68" s="50">
        <f t="shared" si="7"/>
        <v>0</v>
      </c>
      <c r="U68" s="51">
        <f t="shared" si="8"/>
        <v>0</v>
      </c>
      <c r="V68" s="51"/>
      <c r="W68" s="51"/>
      <c r="X68" s="77"/>
      <c r="Y68" s="77"/>
      <c r="Z68" s="77"/>
    </row>
    <row r="69" spans="1:26" s="78" customFormat="1" ht="18" customHeight="1" x14ac:dyDescent="0.4">
      <c r="A69" s="74"/>
      <c r="B69" s="75"/>
      <c r="C69" s="75"/>
      <c r="D69" s="75"/>
      <c r="E69" s="79"/>
      <c r="F69" s="76"/>
      <c r="G69" s="50"/>
      <c r="H69" s="51"/>
      <c r="I69" s="51"/>
      <c r="J69" s="51"/>
      <c r="K69" s="50"/>
      <c r="L69" s="50"/>
      <c r="M69" s="50"/>
      <c r="N69" s="51"/>
      <c r="O69" s="51"/>
      <c r="P69" s="50"/>
      <c r="Q69" s="421"/>
      <c r="R69" s="51"/>
      <c r="S69" s="51"/>
      <c r="T69" s="50">
        <f t="shared" si="7"/>
        <v>0</v>
      </c>
      <c r="U69" s="51">
        <f t="shared" si="8"/>
        <v>0</v>
      </c>
      <c r="V69" s="51"/>
      <c r="W69" s="51"/>
      <c r="X69" s="77"/>
      <c r="Y69" s="77"/>
      <c r="Z69" s="77"/>
    </row>
    <row r="70" spans="1:26" s="78" customFormat="1" ht="18" customHeight="1" x14ac:dyDescent="0.4">
      <c r="A70" s="74"/>
      <c r="B70" s="75"/>
      <c r="C70" s="75"/>
      <c r="D70" s="75"/>
      <c r="E70" s="79"/>
      <c r="F70" s="76"/>
      <c r="G70" s="50"/>
      <c r="H70" s="51"/>
      <c r="I70" s="51"/>
      <c r="J70" s="51"/>
      <c r="K70" s="50"/>
      <c r="L70" s="50"/>
      <c r="M70" s="50"/>
      <c r="N70" s="51"/>
      <c r="O70" s="51"/>
      <c r="P70" s="50"/>
      <c r="Q70" s="421"/>
      <c r="R70" s="51"/>
      <c r="S70" s="51"/>
      <c r="T70" s="50">
        <f>+G70+K70+N70+P70-R70</f>
        <v>0</v>
      </c>
      <c r="U70" s="51">
        <f t="shared" si="8"/>
        <v>0</v>
      </c>
      <c r="V70" s="51"/>
      <c r="W70" s="51"/>
      <c r="X70" s="77"/>
      <c r="Y70" s="77"/>
      <c r="Z70" s="77"/>
    </row>
    <row r="71" spans="1:26" s="78" customFormat="1" ht="18" customHeight="1" x14ac:dyDescent="0.4">
      <c r="A71" s="74"/>
      <c r="B71" s="75"/>
      <c r="C71" s="75"/>
      <c r="D71" s="75"/>
      <c r="E71" s="79"/>
      <c r="F71" s="76"/>
      <c r="G71" s="50"/>
      <c r="H71" s="51"/>
      <c r="I71" s="51"/>
      <c r="J71" s="51"/>
      <c r="K71" s="50"/>
      <c r="L71" s="50"/>
      <c r="M71" s="50"/>
      <c r="N71" s="51"/>
      <c r="O71" s="51"/>
      <c r="P71" s="50"/>
      <c r="Q71" s="421"/>
      <c r="R71" s="51"/>
      <c r="S71" s="51"/>
      <c r="T71" s="50">
        <f>+G71+K71+N71+P71-R71</f>
        <v>0</v>
      </c>
      <c r="U71" s="51">
        <f t="shared" si="8"/>
        <v>0</v>
      </c>
      <c r="V71" s="51"/>
      <c r="W71" s="51"/>
      <c r="X71" s="77"/>
      <c r="Y71" s="77"/>
      <c r="Z71" s="77"/>
    </row>
    <row r="72" spans="1:26" s="83" customFormat="1" ht="18" customHeight="1" outlineLevel="1" x14ac:dyDescent="0.2">
      <c r="A72" s="74"/>
      <c r="B72" s="75"/>
      <c r="C72" s="81"/>
      <c r="D72" s="81"/>
      <c r="E72" s="81"/>
      <c r="F72" s="81"/>
      <c r="G72" s="81"/>
      <c r="H72" s="51"/>
      <c r="I72" s="51"/>
      <c r="J72" s="51"/>
      <c r="K72" s="50"/>
      <c r="L72" s="51"/>
      <c r="M72" s="51"/>
      <c r="N72" s="50"/>
      <c r="O72" s="51"/>
      <c r="P72" s="50"/>
      <c r="Q72" s="421"/>
      <c r="R72" s="50"/>
      <c r="S72" s="51"/>
      <c r="T72" s="50">
        <f t="shared" si="7"/>
        <v>0</v>
      </c>
      <c r="U72" s="51">
        <f t="shared" si="8"/>
        <v>0</v>
      </c>
      <c r="V72" s="289"/>
      <c r="W72" s="289"/>
      <c r="X72" s="290"/>
      <c r="Y72" s="82"/>
      <c r="Z72" s="82"/>
    </row>
    <row r="73" spans="1:26" ht="18" customHeight="1" x14ac:dyDescent="0.2">
      <c r="A73" s="65"/>
      <c r="B73" s="66" t="s">
        <v>33</v>
      </c>
      <c r="C73" s="66"/>
      <c r="D73" s="66"/>
      <c r="E73" s="67" t="s">
        <v>26</v>
      </c>
      <c r="F73" s="68"/>
      <c r="G73" s="69">
        <f t="shared" ref="G73:U73" si="9">SUM(G62:G72)</f>
        <v>0</v>
      </c>
      <c r="H73" s="69">
        <f t="shared" si="9"/>
        <v>0</v>
      </c>
      <c r="I73" s="69">
        <f t="shared" si="9"/>
        <v>0</v>
      </c>
      <c r="J73" s="69">
        <f t="shared" si="9"/>
        <v>0</v>
      </c>
      <c r="K73" s="69">
        <f t="shared" si="9"/>
        <v>66</v>
      </c>
      <c r="L73" s="69">
        <f t="shared" si="9"/>
        <v>0</v>
      </c>
      <c r="M73" s="369">
        <f t="shared" si="9"/>
        <v>21954.55</v>
      </c>
      <c r="N73" s="69">
        <f t="shared" si="9"/>
        <v>0</v>
      </c>
      <c r="O73" s="69">
        <f t="shared" si="9"/>
        <v>0</v>
      </c>
      <c r="P73" s="69">
        <f t="shared" si="9"/>
        <v>1</v>
      </c>
      <c r="Q73" s="420">
        <f t="shared" si="9"/>
        <v>1200</v>
      </c>
      <c r="R73" s="69">
        <f t="shared" si="9"/>
        <v>0</v>
      </c>
      <c r="S73" s="69">
        <f t="shared" si="9"/>
        <v>0</v>
      </c>
      <c r="T73" s="69">
        <f t="shared" si="9"/>
        <v>67</v>
      </c>
      <c r="U73" s="369">
        <f t="shared" si="9"/>
        <v>23154.55</v>
      </c>
      <c r="V73" s="70"/>
      <c r="W73" s="70"/>
      <c r="X73" s="71"/>
      <c r="Y73" s="72"/>
      <c r="Z73" s="72"/>
    </row>
    <row r="74" spans="1:26" s="78" customFormat="1" ht="18" customHeight="1" x14ac:dyDescent="0.4">
      <c r="A74" s="74"/>
      <c r="B74" s="75"/>
      <c r="C74" s="75"/>
      <c r="D74" s="75"/>
      <c r="E74" s="350" t="s">
        <v>36</v>
      </c>
      <c r="F74" s="76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421"/>
      <c r="R74" s="50"/>
      <c r="S74" s="50"/>
      <c r="T74" s="50"/>
      <c r="U74" s="50"/>
      <c r="V74" s="51"/>
      <c r="W74" s="51"/>
      <c r="X74" s="77"/>
      <c r="Y74" s="77"/>
      <c r="Z74" s="77"/>
    </row>
    <row r="75" spans="1:26" s="284" customFormat="1" ht="18" customHeight="1" x14ac:dyDescent="0.4">
      <c r="A75" s="285">
        <v>1</v>
      </c>
      <c r="B75" s="75" t="s">
        <v>133</v>
      </c>
      <c r="C75" s="85" t="s">
        <v>119</v>
      </c>
      <c r="D75" s="286" t="s">
        <v>115</v>
      </c>
      <c r="E75" s="366" t="s">
        <v>134</v>
      </c>
      <c r="F75" s="291" t="s">
        <v>152</v>
      </c>
      <c r="G75" s="288"/>
      <c r="H75" s="288"/>
      <c r="I75" s="288"/>
      <c r="J75" s="288"/>
      <c r="K75" s="288"/>
      <c r="L75" s="288"/>
      <c r="M75" s="288"/>
      <c r="N75" s="288"/>
      <c r="O75" s="288"/>
      <c r="P75" s="288">
        <v>1</v>
      </c>
      <c r="Q75" s="422">
        <v>3875</v>
      </c>
      <c r="R75" s="288"/>
      <c r="S75" s="288"/>
      <c r="T75" s="80">
        <f t="shared" ref="T75:T91" si="10">+G75+K75+N75+P75-R75</f>
        <v>1</v>
      </c>
      <c r="U75" s="87">
        <f t="shared" ref="U75:U91" si="11">+J75+M75+O75+Q75-S75</f>
        <v>3875</v>
      </c>
      <c r="V75" s="289"/>
      <c r="W75" s="289"/>
      <c r="X75" s="525" t="s">
        <v>240</v>
      </c>
      <c r="Y75" s="290"/>
      <c r="Z75" s="290"/>
    </row>
    <row r="76" spans="1:26" s="284" customFormat="1" ht="18" customHeight="1" x14ac:dyDescent="0.4">
      <c r="A76" s="285">
        <v>2</v>
      </c>
      <c r="B76" s="75" t="s">
        <v>133</v>
      </c>
      <c r="C76" s="85" t="s">
        <v>119</v>
      </c>
      <c r="D76" s="286" t="s">
        <v>121</v>
      </c>
      <c r="E76" s="366" t="s">
        <v>135</v>
      </c>
      <c r="F76" s="291" t="s">
        <v>152</v>
      </c>
      <c r="G76" s="288"/>
      <c r="H76" s="288"/>
      <c r="I76" s="288"/>
      <c r="J76" s="288"/>
      <c r="K76" s="288"/>
      <c r="L76" s="288"/>
      <c r="M76" s="288"/>
      <c r="N76" s="288"/>
      <c r="O76" s="288"/>
      <c r="P76" s="288">
        <v>1</v>
      </c>
      <c r="Q76" s="422">
        <v>6250</v>
      </c>
      <c r="R76" s="288"/>
      <c r="S76" s="288"/>
      <c r="T76" s="80">
        <f t="shared" si="10"/>
        <v>1</v>
      </c>
      <c r="U76" s="87">
        <f>+J76+M76+O76+Q76-S76</f>
        <v>6250</v>
      </c>
      <c r="V76" s="289"/>
      <c r="W76" s="289"/>
      <c r="X76" s="290" t="s">
        <v>240</v>
      </c>
      <c r="Y76" s="290"/>
      <c r="Z76" s="290"/>
    </row>
    <row r="77" spans="1:26" s="284" customFormat="1" ht="18" customHeight="1" x14ac:dyDescent="0.4">
      <c r="A77" s="285">
        <v>3</v>
      </c>
      <c r="B77" s="75" t="s">
        <v>133</v>
      </c>
      <c r="C77" s="85" t="s">
        <v>119</v>
      </c>
      <c r="D77" s="286" t="s">
        <v>111</v>
      </c>
      <c r="E77" s="366" t="s">
        <v>136</v>
      </c>
      <c r="F77" s="291" t="s">
        <v>152</v>
      </c>
      <c r="G77" s="288"/>
      <c r="H77" s="288"/>
      <c r="I77" s="288"/>
      <c r="J77" s="288"/>
      <c r="K77" s="288"/>
      <c r="L77" s="288"/>
      <c r="M77" s="288"/>
      <c r="N77" s="288"/>
      <c r="O77" s="288"/>
      <c r="P77" s="288">
        <v>2</v>
      </c>
      <c r="Q77" s="422">
        <v>9950</v>
      </c>
      <c r="R77" s="288"/>
      <c r="S77" s="288"/>
      <c r="T77" s="80">
        <f t="shared" si="10"/>
        <v>2</v>
      </c>
      <c r="U77" s="87">
        <f t="shared" si="11"/>
        <v>9950</v>
      </c>
      <c r="V77" s="289"/>
      <c r="W77" s="289"/>
      <c r="X77" s="290" t="s">
        <v>240</v>
      </c>
      <c r="Y77" s="290"/>
      <c r="Z77" s="290"/>
    </row>
    <row r="78" spans="1:26" s="284" customFormat="1" ht="18" customHeight="1" x14ac:dyDescent="0.4">
      <c r="A78" s="285">
        <v>4</v>
      </c>
      <c r="B78" s="75" t="s">
        <v>143</v>
      </c>
      <c r="C78" s="85" t="s">
        <v>119</v>
      </c>
      <c r="D78" s="286" t="s">
        <v>115</v>
      </c>
      <c r="E78" s="366" t="s">
        <v>161</v>
      </c>
      <c r="F78" s="291" t="s">
        <v>170</v>
      </c>
      <c r="G78" s="288">
        <v>57</v>
      </c>
      <c r="H78" s="288">
        <v>26162</v>
      </c>
      <c r="I78" s="288"/>
      <c r="J78" s="288">
        <v>20658</v>
      </c>
      <c r="K78" s="288"/>
      <c r="L78" s="288"/>
      <c r="M78" s="288"/>
      <c r="N78" s="288"/>
      <c r="O78" s="288"/>
      <c r="P78" s="288"/>
      <c r="Q78" s="422"/>
      <c r="R78" s="288"/>
      <c r="S78" s="288"/>
      <c r="T78" s="80">
        <f t="shared" si="10"/>
        <v>57</v>
      </c>
      <c r="U78" s="87">
        <f t="shared" si="11"/>
        <v>20658</v>
      </c>
      <c r="V78" s="289"/>
      <c r="W78" s="289"/>
      <c r="X78" s="290" t="s">
        <v>113</v>
      </c>
      <c r="Y78" s="290"/>
      <c r="Z78" s="290"/>
    </row>
    <row r="79" spans="1:26" s="284" customFormat="1" ht="18" customHeight="1" x14ac:dyDescent="0.4">
      <c r="A79" s="285">
        <v>5</v>
      </c>
      <c r="B79" s="75" t="s">
        <v>143</v>
      </c>
      <c r="C79" s="85" t="s">
        <v>119</v>
      </c>
      <c r="D79" s="286" t="s">
        <v>121</v>
      </c>
      <c r="E79" s="366" t="s">
        <v>162</v>
      </c>
      <c r="F79" s="291" t="s">
        <v>170</v>
      </c>
      <c r="G79" s="288">
        <v>96</v>
      </c>
      <c r="H79" s="288">
        <v>42365</v>
      </c>
      <c r="I79" s="288"/>
      <c r="J79" s="288">
        <v>31377</v>
      </c>
      <c r="K79" s="288"/>
      <c r="L79" s="288"/>
      <c r="M79" s="288"/>
      <c r="N79" s="288"/>
      <c r="O79" s="288"/>
      <c r="P79" s="288"/>
      <c r="Q79" s="422"/>
      <c r="R79" s="288"/>
      <c r="S79" s="288"/>
      <c r="T79" s="80">
        <f t="shared" si="10"/>
        <v>96</v>
      </c>
      <c r="U79" s="87">
        <f t="shared" si="11"/>
        <v>31377</v>
      </c>
      <c r="V79" s="289"/>
      <c r="W79" s="289"/>
      <c r="X79" s="290" t="s">
        <v>113</v>
      </c>
      <c r="Y79" s="290"/>
      <c r="Z79" s="290"/>
    </row>
    <row r="80" spans="1:26" s="284" customFormat="1" ht="18" customHeight="1" x14ac:dyDescent="0.4">
      <c r="A80" s="285">
        <v>6</v>
      </c>
      <c r="B80" s="75" t="s">
        <v>143</v>
      </c>
      <c r="C80" s="85" t="s">
        <v>119</v>
      </c>
      <c r="D80" s="286" t="s">
        <v>111</v>
      </c>
      <c r="E80" s="366" t="s">
        <v>163</v>
      </c>
      <c r="F80" s="291" t="s">
        <v>170</v>
      </c>
      <c r="G80" s="288">
        <v>75</v>
      </c>
      <c r="H80" s="288">
        <v>41581</v>
      </c>
      <c r="I80" s="288"/>
      <c r="J80" s="288">
        <v>24003</v>
      </c>
      <c r="K80" s="288"/>
      <c r="L80" s="288"/>
      <c r="M80" s="288"/>
      <c r="N80" s="288"/>
      <c r="O80" s="288"/>
      <c r="P80" s="288"/>
      <c r="Q80" s="422"/>
      <c r="R80" s="288"/>
      <c r="S80" s="288"/>
      <c r="T80" s="80">
        <f t="shared" si="10"/>
        <v>75</v>
      </c>
      <c r="U80" s="87">
        <f t="shared" si="11"/>
        <v>24003</v>
      </c>
      <c r="V80" s="289"/>
      <c r="W80" s="289"/>
      <c r="X80" s="290" t="s">
        <v>113</v>
      </c>
      <c r="Y80" s="290"/>
      <c r="Z80" s="290"/>
    </row>
    <row r="81" spans="1:26" s="284" customFormat="1" ht="18" customHeight="1" x14ac:dyDescent="0.4">
      <c r="A81" s="285">
        <v>7</v>
      </c>
      <c r="B81" s="75" t="s">
        <v>143</v>
      </c>
      <c r="C81" s="85" t="s">
        <v>119</v>
      </c>
      <c r="D81" s="286" t="s">
        <v>115</v>
      </c>
      <c r="E81" s="366" t="s">
        <v>164</v>
      </c>
      <c r="F81" s="291" t="s">
        <v>170</v>
      </c>
      <c r="G81" s="288"/>
      <c r="H81" s="288"/>
      <c r="I81" s="288"/>
      <c r="J81" s="288"/>
      <c r="K81" s="288">
        <v>11</v>
      </c>
      <c r="L81" s="288">
        <v>7425</v>
      </c>
      <c r="M81" s="288">
        <v>5225</v>
      </c>
      <c r="N81" s="288"/>
      <c r="O81" s="288"/>
      <c r="P81" s="288"/>
      <c r="Q81" s="422"/>
      <c r="R81" s="288"/>
      <c r="S81" s="288"/>
      <c r="T81" s="80">
        <f t="shared" si="10"/>
        <v>11</v>
      </c>
      <c r="U81" s="87">
        <f t="shared" si="11"/>
        <v>5225</v>
      </c>
      <c r="V81" s="289"/>
      <c r="W81" s="289"/>
      <c r="X81" s="290" t="s">
        <v>113</v>
      </c>
      <c r="Y81" s="290"/>
      <c r="Z81" s="290"/>
    </row>
    <row r="82" spans="1:26" s="284" customFormat="1" ht="18" customHeight="1" x14ac:dyDescent="0.4">
      <c r="A82" s="285">
        <v>8</v>
      </c>
      <c r="B82" s="75" t="s">
        <v>143</v>
      </c>
      <c r="C82" s="85" t="s">
        <v>119</v>
      </c>
      <c r="D82" s="286" t="s">
        <v>121</v>
      </c>
      <c r="E82" s="366" t="s">
        <v>165</v>
      </c>
      <c r="F82" s="291" t="s">
        <v>170</v>
      </c>
      <c r="G82" s="288"/>
      <c r="H82" s="288"/>
      <c r="I82" s="288"/>
      <c r="J82" s="288"/>
      <c r="K82" s="288">
        <v>7</v>
      </c>
      <c r="L82" s="288">
        <v>985</v>
      </c>
      <c r="M82" s="288">
        <v>985</v>
      </c>
      <c r="N82" s="288"/>
      <c r="O82" s="288"/>
      <c r="P82" s="288"/>
      <c r="Q82" s="422"/>
      <c r="R82" s="288">
        <v>1</v>
      </c>
      <c r="S82" s="288">
        <v>106</v>
      </c>
      <c r="T82" s="80">
        <f t="shared" si="10"/>
        <v>6</v>
      </c>
      <c r="U82" s="87">
        <f t="shared" si="11"/>
        <v>879</v>
      </c>
      <c r="V82" s="289"/>
      <c r="W82" s="289"/>
      <c r="X82" s="290" t="s">
        <v>113</v>
      </c>
      <c r="Y82" s="290"/>
      <c r="Z82" s="290"/>
    </row>
    <row r="83" spans="1:26" s="284" customFormat="1" ht="18" customHeight="1" x14ac:dyDescent="0.4">
      <c r="A83" s="285">
        <v>9</v>
      </c>
      <c r="B83" s="75" t="s">
        <v>143</v>
      </c>
      <c r="C83" s="85" t="s">
        <v>119</v>
      </c>
      <c r="D83" s="286" t="s">
        <v>121</v>
      </c>
      <c r="E83" s="366" t="s">
        <v>166</v>
      </c>
      <c r="F83" s="291" t="s">
        <v>170</v>
      </c>
      <c r="G83" s="288"/>
      <c r="H83" s="288"/>
      <c r="I83" s="288"/>
      <c r="J83" s="288"/>
      <c r="K83" s="288">
        <v>1</v>
      </c>
      <c r="L83" s="288">
        <v>840</v>
      </c>
      <c r="M83" s="288">
        <v>700</v>
      </c>
      <c r="N83" s="288"/>
      <c r="O83" s="288"/>
      <c r="P83" s="288"/>
      <c r="Q83" s="422"/>
      <c r="R83" s="288"/>
      <c r="S83" s="288"/>
      <c r="T83" s="80">
        <f t="shared" si="10"/>
        <v>1</v>
      </c>
      <c r="U83" s="87">
        <f t="shared" si="11"/>
        <v>700</v>
      </c>
      <c r="V83" s="289"/>
      <c r="W83" s="289"/>
      <c r="X83" s="290" t="s">
        <v>113</v>
      </c>
      <c r="Y83" s="290"/>
      <c r="Z83" s="290"/>
    </row>
    <row r="84" spans="1:26" s="284" customFormat="1" ht="18" customHeight="1" x14ac:dyDescent="0.4">
      <c r="A84" s="285">
        <v>10</v>
      </c>
      <c r="B84" s="75" t="s">
        <v>143</v>
      </c>
      <c r="C84" s="85" t="s">
        <v>119</v>
      </c>
      <c r="D84" s="286" t="s">
        <v>111</v>
      </c>
      <c r="E84" s="366" t="s">
        <v>167</v>
      </c>
      <c r="F84" s="291" t="s">
        <v>170</v>
      </c>
      <c r="G84" s="288"/>
      <c r="H84" s="288"/>
      <c r="I84" s="288"/>
      <c r="J84" s="288"/>
      <c r="K84" s="288">
        <v>49</v>
      </c>
      <c r="L84" s="288">
        <v>16729</v>
      </c>
      <c r="M84" s="288">
        <v>13747</v>
      </c>
      <c r="N84" s="288"/>
      <c r="O84" s="288"/>
      <c r="P84" s="288"/>
      <c r="Q84" s="422"/>
      <c r="R84" s="288"/>
      <c r="S84" s="288"/>
      <c r="T84" s="80">
        <f t="shared" si="10"/>
        <v>49</v>
      </c>
      <c r="U84" s="87">
        <f t="shared" si="11"/>
        <v>13747</v>
      </c>
      <c r="V84" s="289"/>
      <c r="W84" s="289"/>
      <c r="X84" s="290" t="s">
        <v>113</v>
      </c>
      <c r="Y84" s="290"/>
      <c r="Z84" s="290"/>
    </row>
    <row r="85" spans="1:26" s="284" customFormat="1" ht="18" customHeight="1" x14ac:dyDescent="0.4">
      <c r="A85" s="285">
        <v>11</v>
      </c>
      <c r="B85" s="75" t="s">
        <v>143</v>
      </c>
      <c r="C85" s="85" t="s">
        <v>119</v>
      </c>
      <c r="D85" s="286" t="s">
        <v>111</v>
      </c>
      <c r="E85" s="366" t="s">
        <v>168</v>
      </c>
      <c r="F85" s="291" t="s">
        <v>170</v>
      </c>
      <c r="G85" s="288"/>
      <c r="H85" s="288"/>
      <c r="I85" s="288"/>
      <c r="J85" s="288"/>
      <c r="K85" s="288">
        <v>20</v>
      </c>
      <c r="L85" s="288">
        <v>2442</v>
      </c>
      <c r="M85" s="288">
        <v>2382</v>
      </c>
      <c r="N85" s="288"/>
      <c r="O85" s="288"/>
      <c r="P85" s="288"/>
      <c r="Q85" s="422"/>
      <c r="R85" s="288"/>
      <c r="S85" s="288"/>
      <c r="T85" s="80">
        <f t="shared" si="10"/>
        <v>20</v>
      </c>
      <c r="U85" s="87">
        <f t="shared" si="11"/>
        <v>2382</v>
      </c>
      <c r="V85" s="289"/>
      <c r="W85" s="289"/>
      <c r="X85" s="290" t="s">
        <v>113</v>
      </c>
      <c r="Y85" s="290"/>
      <c r="Z85" s="290"/>
    </row>
    <row r="86" spans="1:26" s="284" customFormat="1" ht="18" customHeight="1" x14ac:dyDescent="0.4">
      <c r="A86" s="285">
        <v>12</v>
      </c>
      <c r="B86" s="75" t="s">
        <v>143</v>
      </c>
      <c r="C86" s="85" t="s">
        <v>119</v>
      </c>
      <c r="D86" s="286" t="s">
        <v>111</v>
      </c>
      <c r="E86" s="366" t="s">
        <v>169</v>
      </c>
      <c r="F86" s="291" t="s">
        <v>170</v>
      </c>
      <c r="G86" s="288"/>
      <c r="H86" s="288"/>
      <c r="I86" s="288"/>
      <c r="J86" s="288"/>
      <c r="K86" s="288">
        <v>4</v>
      </c>
      <c r="L86" s="288">
        <v>2170</v>
      </c>
      <c r="M86" s="288">
        <v>2170</v>
      </c>
      <c r="N86" s="288"/>
      <c r="O86" s="288"/>
      <c r="P86" s="288"/>
      <c r="Q86" s="422"/>
      <c r="R86" s="288"/>
      <c r="S86" s="288"/>
      <c r="T86" s="80">
        <f t="shared" si="10"/>
        <v>4</v>
      </c>
      <c r="U86" s="87">
        <f t="shared" si="11"/>
        <v>2170</v>
      </c>
      <c r="V86" s="289"/>
      <c r="W86" s="289"/>
      <c r="X86" s="290" t="s">
        <v>113</v>
      </c>
      <c r="Y86" s="290"/>
      <c r="Z86" s="290"/>
    </row>
    <row r="87" spans="1:26" s="284" customFormat="1" ht="18" customHeight="1" x14ac:dyDescent="0.4">
      <c r="A87" s="285">
        <v>13</v>
      </c>
      <c r="B87" s="75" t="s">
        <v>143</v>
      </c>
      <c r="C87" s="85" t="s">
        <v>119</v>
      </c>
      <c r="D87" s="286" t="s">
        <v>112</v>
      </c>
      <c r="E87" s="366" t="s">
        <v>171</v>
      </c>
      <c r="F87" s="291" t="s">
        <v>170</v>
      </c>
      <c r="G87" s="288"/>
      <c r="H87" s="288"/>
      <c r="I87" s="288"/>
      <c r="J87" s="288"/>
      <c r="K87" s="288">
        <v>2</v>
      </c>
      <c r="L87" s="288">
        <v>582</v>
      </c>
      <c r="M87" s="288">
        <v>583</v>
      </c>
      <c r="N87" s="288"/>
      <c r="O87" s="288"/>
      <c r="P87" s="288"/>
      <c r="Q87" s="422"/>
      <c r="R87" s="288"/>
      <c r="S87" s="288"/>
      <c r="T87" s="80">
        <f t="shared" si="10"/>
        <v>2</v>
      </c>
      <c r="U87" s="87">
        <f t="shared" si="11"/>
        <v>583</v>
      </c>
      <c r="V87" s="289"/>
      <c r="W87" s="289"/>
      <c r="X87" s="290" t="s">
        <v>113</v>
      </c>
      <c r="Y87" s="290"/>
      <c r="Z87" s="290"/>
    </row>
    <row r="88" spans="1:26" s="284" customFormat="1" ht="18" customHeight="1" x14ac:dyDescent="0.4">
      <c r="A88" s="285">
        <v>14</v>
      </c>
      <c r="B88" s="75" t="s">
        <v>143</v>
      </c>
      <c r="C88" s="85" t="s">
        <v>119</v>
      </c>
      <c r="D88" s="286" t="s">
        <v>114</v>
      </c>
      <c r="E88" s="366" t="s">
        <v>172</v>
      </c>
      <c r="F88" s="291" t="s">
        <v>170</v>
      </c>
      <c r="G88" s="288"/>
      <c r="H88" s="288"/>
      <c r="I88" s="288"/>
      <c r="J88" s="288"/>
      <c r="K88" s="288">
        <v>4</v>
      </c>
      <c r="L88" s="288">
        <v>3368</v>
      </c>
      <c r="M88" s="288">
        <v>1823</v>
      </c>
      <c r="N88" s="288"/>
      <c r="O88" s="288"/>
      <c r="P88" s="288"/>
      <c r="Q88" s="422"/>
      <c r="R88" s="288"/>
      <c r="S88" s="288"/>
      <c r="T88" s="80">
        <f t="shared" si="10"/>
        <v>4</v>
      </c>
      <c r="U88" s="87">
        <f t="shared" si="11"/>
        <v>1823</v>
      </c>
      <c r="V88" s="289"/>
      <c r="W88" s="289"/>
      <c r="X88" s="290" t="s">
        <v>113</v>
      </c>
      <c r="Y88" s="290"/>
      <c r="Z88" s="290"/>
    </row>
    <row r="89" spans="1:26" s="284" customFormat="1" ht="18" customHeight="1" x14ac:dyDescent="0.4">
      <c r="A89" s="285">
        <v>15</v>
      </c>
      <c r="B89" s="75" t="s">
        <v>143</v>
      </c>
      <c r="C89" s="85" t="s">
        <v>119</v>
      </c>
      <c r="D89" s="286" t="s">
        <v>120</v>
      </c>
      <c r="E89" s="366" t="s">
        <v>173</v>
      </c>
      <c r="F89" s="291" t="s">
        <v>170</v>
      </c>
      <c r="G89" s="288"/>
      <c r="H89" s="288"/>
      <c r="I89" s="288"/>
      <c r="J89" s="288"/>
      <c r="K89" s="288">
        <v>1</v>
      </c>
      <c r="L89" s="288">
        <v>36</v>
      </c>
      <c r="M89" s="288">
        <v>36</v>
      </c>
      <c r="N89" s="288"/>
      <c r="O89" s="288"/>
      <c r="P89" s="288"/>
      <c r="Q89" s="422"/>
      <c r="R89" s="288"/>
      <c r="S89" s="288"/>
      <c r="T89" s="80">
        <f t="shared" si="10"/>
        <v>1</v>
      </c>
      <c r="U89" s="87">
        <f t="shared" si="11"/>
        <v>36</v>
      </c>
      <c r="V89" s="289"/>
      <c r="W89" s="289"/>
      <c r="X89" s="290" t="s">
        <v>113</v>
      </c>
      <c r="Y89" s="290"/>
      <c r="Z89" s="290"/>
    </row>
    <row r="90" spans="1:26" s="284" customFormat="1" ht="18" customHeight="1" x14ac:dyDescent="0.4">
      <c r="A90" s="285"/>
      <c r="B90" s="286"/>
      <c r="C90" s="85"/>
      <c r="D90" s="286"/>
      <c r="E90" s="366"/>
      <c r="F90" s="291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422"/>
      <c r="R90" s="288"/>
      <c r="S90" s="288"/>
      <c r="T90" s="80">
        <f t="shared" si="10"/>
        <v>0</v>
      </c>
      <c r="U90" s="87">
        <f t="shared" si="11"/>
        <v>0</v>
      </c>
      <c r="V90" s="289"/>
      <c r="W90" s="289"/>
      <c r="X90" s="290"/>
      <c r="Y90" s="290"/>
      <c r="Z90" s="290"/>
    </row>
    <row r="91" spans="1:26" s="284" customFormat="1" ht="18" customHeight="1" x14ac:dyDescent="0.4">
      <c r="A91" s="285"/>
      <c r="B91" s="286"/>
      <c r="C91" s="85"/>
      <c r="D91" s="286"/>
      <c r="E91" s="366"/>
      <c r="F91" s="291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422"/>
      <c r="R91" s="288"/>
      <c r="S91" s="288"/>
      <c r="T91" s="80">
        <f t="shared" si="10"/>
        <v>0</v>
      </c>
      <c r="U91" s="87">
        <f t="shared" si="11"/>
        <v>0</v>
      </c>
      <c r="V91" s="289"/>
      <c r="W91" s="289"/>
      <c r="X91" s="290"/>
      <c r="Y91" s="290"/>
      <c r="Z91" s="290"/>
    </row>
    <row r="92" spans="1:26" ht="18" customHeight="1" outlineLevel="1" x14ac:dyDescent="0.2">
      <c r="A92" s="84"/>
      <c r="B92" s="85"/>
      <c r="C92" s="85"/>
      <c r="D92" s="85"/>
      <c r="E92" s="90"/>
      <c r="F92" s="86"/>
      <c r="G92" s="80"/>
      <c r="H92" s="87"/>
      <c r="I92" s="87"/>
      <c r="J92" s="87"/>
      <c r="K92" s="80"/>
      <c r="L92" s="80"/>
      <c r="M92" s="80"/>
      <c r="N92" s="87"/>
      <c r="O92" s="87"/>
      <c r="P92" s="80"/>
      <c r="Q92" s="423"/>
      <c r="R92" s="80"/>
      <c r="S92" s="87"/>
      <c r="T92" s="80">
        <f t="shared" ref="T92" si="12">+G92+K92+N92+P92-R92</f>
        <v>0</v>
      </c>
      <c r="U92" s="87">
        <f t="shared" ref="U92" si="13">+J92+M92+O92+Q92-S92</f>
        <v>0</v>
      </c>
      <c r="V92" s="87"/>
      <c r="W92" s="87"/>
      <c r="X92" s="72"/>
      <c r="Y92" s="72"/>
      <c r="Z92" s="72"/>
    </row>
    <row r="93" spans="1:26" ht="18" customHeight="1" x14ac:dyDescent="0.2">
      <c r="A93" s="65"/>
      <c r="B93" s="66" t="s">
        <v>37</v>
      </c>
      <c r="C93" s="66"/>
      <c r="D93" s="66"/>
      <c r="E93" s="67"/>
      <c r="F93" s="68"/>
      <c r="G93" s="69">
        <f t="shared" ref="G93:M93" si="14">SUM(G75:G92)</f>
        <v>228</v>
      </c>
      <c r="H93" s="69">
        <f t="shared" si="14"/>
        <v>110108</v>
      </c>
      <c r="I93" s="69">
        <f t="shared" si="14"/>
        <v>0</v>
      </c>
      <c r="J93" s="69">
        <f t="shared" si="14"/>
        <v>76038</v>
      </c>
      <c r="K93" s="69">
        <f t="shared" si="14"/>
        <v>99</v>
      </c>
      <c r="L93" s="69">
        <f t="shared" si="14"/>
        <v>34577</v>
      </c>
      <c r="M93" s="69">
        <f t="shared" si="14"/>
        <v>27651</v>
      </c>
      <c r="N93" s="69">
        <f>SUM(N75:O92)</f>
        <v>0</v>
      </c>
      <c r="O93" s="69">
        <f t="shared" ref="O93:U93" si="15">SUM(O75:O92)</f>
        <v>0</v>
      </c>
      <c r="P93" s="69">
        <f t="shared" si="15"/>
        <v>4</v>
      </c>
      <c r="Q93" s="420">
        <f t="shared" si="15"/>
        <v>20075</v>
      </c>
      <c r="R93" s="69">
        <f t="shared" si="15"/>
        <v>1</v>
      </c>
      <c r="S93" s="69">
        <f t="shared" si="15"/>
        <v>106</v>
      </c>
      <c r="T93" s="69">
        <f t="shared" si="15"/>
        <v>330</v>
      </c>
      <c r="U93" s="369">
        <f t="shared" si="15"/>
        <v>123658</v>
      </c>
      <c r="V93" s="70"/>
      <c r="W93" s="70"/>
      <c r="X93" s="71"/>
      <c r="Y93" s="72"/>
      <c r="Z93" s="72"/>
    </row>
    <row r="94" spans="1:26" s="78" customFormat="1" ht="18" customHeight="1" x14ac:dyDescent="0.4">
      <c r="A94" s="74"/>
      <c r="B94" s="75"/>
      <c r="C94" s="75"/>
      <c r="D94" s="75"/>
      <c r="E94" s="350" t="s">
        <v>27</v>
      </c>
      <c r="F94" s="76"/>
      <c r="G94" s="50"/>
      <c r="H94" s="51"/>
      <c r="I94" s="51"/>
      <c r="J94" s="51"/>
      <c r="K94" s="50"/>
      <c r="L94" s="51"/>
      <c r="M94" s="51"/>
      <c r="N94" s="50"/>
      <c r="O94" s="51"/>
      <c r="P94" s="50"/>
      <c r="Q94" s="421"/>
      <c r="R94" s="50"/>
      <c r="S94" s="51"/>
      <c r="T94" s="50"/>
      <c r="U94" s="51"/>
      <c r="V94" s="51"/>
      <c r="W94" s="51"/>
      <c r="X94" s="77"/>
      <c r="Y94" s="77"/>
      <c r="Z94" s="77"/>
    </row>
    <row r="95" spans="1:26" s="78" customFormat="1" ht="18" customHeight="1" x14ac:dyDescent="0.4">
      <c r="A95" s="74">
        <v>1</v>
      </c>
      <c r="B95" s="75" t="s">
        <v>143</v>
      </c>
      <c r="C95" s="75" t="s">
        <v>112</v>
      </c>
      <c r="D95" s="75" t="s">
        <v>115</v>
      </c>
      <c r="E95" s="402" t="s">
        <v>178</v>
      </c>
      <c r="F95" s="76" t="s">
        <v>185</v>
      </c>
      <c r="G95" s="50">
        <v>8</v>
      </c>
      <c r="H95" s="51">
        <v>8508</v>
      </c>
      <c r="I95" s="50">
        <v>3000</v>
      </c>
      <c r="J95" s="51">
        <v>5153</v>
      </c>
      <c r="K95" s="50"/>
      <c r="L95" s="50"/>
      <c r="M95" s="50"/>
      <c r="N95" s="50"/>
      <c r="O95" s="50"/>
      <c r="P95" s="50"/>
      <c r="Q95" s="421"/>
      <c r="R95" s="50"/>
      <c r="S95" s="50"/>
      <c r="T95" s="80">
        <f t="shared" ref="T95:T102" si="16">+G95+K95+N95+P95-R95</f>
        <v>8</v>
      </c>
      <c r="U95" s="87">
        <f t="shared" ref="U95:U108" si="17">+J95+M95+O95+Q95-S95</f>
        <v>5153</v>
      </c>
      <c r="V95" s="51"/>
      <c r="W95" s="51"/>
      <c r="X95" s="290" t="s">
        <v>113</v>
      </c>
      <c r="Y95" s="77"/>
      <c r="Z95" s="77"/>
    </row>
    <row r="96" spans="1:26" s="78" customFormat="1" ht="18" customHeight="1" x14ac:dyDescent="0.4">
      <c r="A96" s="74">
        <v>2</v>
      </c>
      <c r="B96" s="75" t="s">
        <v>143</v>
      </c>
      <c r="C96" s="75" t="s">
        <v>112</v>
      </c>
      <c r="D96" s="75" t="s">
        <v>111</v>
      </c>
      <c r="E96" s="402" t="s">
        <v>179</v>
      </c>
      <c r="F96" s="76" t="s">
        <v>185</v>
      </c>
      <c r="G96" s="50">
        <v>53</v>
      </c>
      <c r="H96" s="51">
        <v>41693</v>
      </c>
      <c r="I96" s="50">
        <v>850</v>
      </c>
      <c r="J96" s="51">
        <v>17126</v>
      </c>
      <c r="K96" s="50"/>
      <c r="L96" s="50"/>
      <c r="M96" s="50"/>
      <c r="N96" s="50"/>
      <c r="O96" s="50"/>
      <c r="P96" s="50"/>
      <c r="Q96" s="421"/>
      <c r="R96" s="50"/>
      <c r="S96" s="50"/>
      <c r="T96" s="80">
        <f t="shared" si="16"/>
        <v>53</v>
      </c>
      <c r="U96" s="87">
        <f t="shared" si="17"/>
        <v>17126</v>
      </c>
      <c r="V96" s="51"/>
      <c r="W96" s="51"/>
      <c r="X96" s="290" t="s">
        <v>113</v>
      </c>
      <c r="Y96" s="77"/>
      <c r="Z96" s="77"/>
    </row>
    <row r="97" spans="1:26" s="78" customFormat="1" ht="18" customHeight="1" x14ac:dyDescent="0.4">
      <c r="A97" s="74">
        <v>3</v>
      </c>
      <c r="B97" s="75" t="s">
        <v>143</v>
      </c>
      <c r="C97" s="75" t="s">
        <v>112</v>
      </c>
      <c r="D97" s="75" t="s">
        <v>119</v>
      </c>
      <c r="E97" s="402" t="s">
        <v>180</v>
      </c>
      <c r="F97" s="76" t="s">
        <v>185</v>
      </c>
      <c r="G97" s="50">
        <v>2</v>
      </c>
      <c r="H97" s="51">
        <v>337</v>
      </c>
      <c r="I97" s="50"/>
      <c r="J97" s="51">
        <v>67</v>
      </c>
      <c r="K97" s="50"/>
      <c r="L97" s="50"/>
      <c r="M97" s="50"/>
      <c r="N97" s="50"/>
      <c r="O97" s="50"/>
      <c r="P97" s="50"/>
      <c r="Q97" s="421"/>
      <c r="R97" s="50">
        <v>1</v>
      </c>
      <c r="S97" s="50">
        <v>67</v>
      </c>
      <c r="T97" s="80">
        <f t="shared" si="16"/>
        <v>1</v>
      </c>
      <c r="U97" s="87">
        <f t="shared" si="17"/>
        <v>0</v>
      </c>
      <c r="V97" s="51"/>
      <c r="W97" s="51"/>
      <c r="X97" s="290" t="s">
        <v>113</v>
      </c>
      <c r="Y97" s="77"/>
      <c r="Z97" s="77"/>
    </row>
    <row r="98" spans="1:26" s="78" customFormat="1" ht="18" customHeight="1" x14ac:dyDescent="0.4">
      <c r="A98" s="74">
        <v>4</v>
      </c>
      <c r="B98" s="75" t="s">
        <v>143</v>
      </c>
      <c r="C98" s="75" t="s">
        <v>112</v>
      </c>
      <c r="D98" s="75" t="s">
        <v>121</v>
      </c>
      <c r="E98" s="402" t="s">
        <v>181</v>
      </c>
      <c r="F98" s="76" t="s">
        <v>185</v>
      </c>
      <c r="G98" s="50">
        <v>1</v>
      </c>
      <c r="H98" s="51">
        <v>435</v>
      </c>
      <c r="I98" s="50"/>
      <c r="J98" s="51">
        <v>315</v>
      </c>
      <c r="K98" s="50"/>
      <c r="L98" s="50"/>
      <c r="M98" s="50"/>
      <c r="N98" s="50"/>
      <c r="O98" s="50"/>
      <c r="P98" s="50"/>
      <c r="Q98" s="421"/>
      <c r="R98" s="50"/>
      <c r="S98" s="50"/>
      <c r="T98" s="80">
        <f t="shared" si="16"/>
        <v>1</v>
      </c>
      <c r="U98" s="87">
        <f t="shared" si="17"/>
        <v>315</v>
      </c>
      <c r="V98" s="51"/>
      <c r="W98" s="51"/>
      <c r="X98" s="290" t="s">
        <v>113</v>
      </c>
      <c r="Y98" s="77"/>
      <c r="Z98" s="77"/>
    </row>
    <row r="99" spans="1:26" s="78" customFormat="1" ht="18" customHeight="1" x14ac:dyDescent="0.4">
      <c r="A99" s="74">
        <v>5</v>
      </c>
      <c r="B99" s="75" t="s">
        <v>143</v>
      </c>
      <c r="C99" s="75" t="s">
        <v>112</v>
      </c>
      <c r="D99" s="75" t="s">
        <v>120</v>
      </c>
      <c r="E99" s="402" t="s">
        <v>182</v>
      </c>
      <c r="F99" s="76" t="s">
        <v>185</v>
      </c>
      <c r="G99" s="50">
        <v>158</v>
      </c>
      <c r="H99" s="51">
        <v>105506</v>
      </c>
      <c r="I99" s="50">
        <v>1250</v>
      </c>
      <c r="J99" s="51">
        <v>50456</v>
      </c>
      <c r="K99" s="50"/>
      <c r="L99" s="50"/>
      <c r="M99" s="50"/>
      <c r="N99" s="50"/>
      <c r="O99" s="50"/>
      <c r="P99" s="50"/>
      <c r="Q99" s="421"/>
      <c r="R99" s="50"/>
      <c r="S99" s="50"/>
      <c r="T99" s="80">
        <f t="shared" si="16"/>
        <v>158</v>
      </c>
      <c r="U99" s="87">
        <f t="shared" si="17"/>
        <v>50456</v>
      </c>
      <c r="V99" s="51"/>
      <c r="W99" s="51"/>
      <c r="X99" s="290" t="s">
        <v>113</v>
      </c>
      <c r="Y99" s="77"/>
      <c r="Z99" s="77"/>
    </row>
    <row r="100" spans="1:26" s="78" customFormat="1" ht="18" customHeight="1" x14ac:dyDescent="0.4">
      <c r="A100" s="74">
        <v>6</v>
      </c>
      <c r="B100" s="75" t="s">
        <v>143</v>
      </c>
      <c r="C100" s="75" t="s">
        <v>112</v>
      </c>
      <c r="D100" s="75" t="s">
        <v>114</v>
      </c>
      <c r="E100" s="402" t="s">
        <v>183</v>
      </c>
      <c r="F100" s="76" t="s">
        <v>185</v>
      </c>
      <c r="G100" s="50">
        <v>13</v>
      </c>
      <c r="H100" s="51">
        <v>9817</v>
      </c>
      <c r="I100" s="50">
        <v>300</v>
      </c>
      <c r="J100" s="51">
        <v>4132</v>
      </c>
      <c r="K100" s="50"/>
      <c r="L100" s="50"/>
      <c r="M100" s="50"/>
      <c r="N100" s="50"/>
      <c r="O100" s="50"/>
      <c r="P100" s="50"/>
      <c r="Q100" s="421"/>
      <c r="R100" s="50"/>
      <c r="S100" s="50"/>
      <c r="T100" s="80">
        <f t="shared" si="16"/>
        <v>13</v>
      </c>
      <c r="U100" s="87">
        <f>+J100+M100+O100+Q100-S100</f>
        <v>4132</v>
      </c>
      <c r="V100" s="51"/>
      <c r="W100" s="51"/>
      <c r="X100" s="290" t="s">
        <v>113</v>
      </c>
      <c r="Y100" s="77"/>
      <c r="Z100" s="77"/>
    </row>
    <row r="101" spans="1:26" s="78" customFormat="1" ht="18" customHeight="1" x14ac:dyDescent="0.4">
      <c r="A101" s="74">
        <v>7</v>
      </c>
      <c r="B101" s="75" t="s">
        <v>143</v>
      </c>
      <c r="C101" s="75" t="s">
        <v>112</v>
      </c>
      <c r="D101" s="75" t="s">
        <v>118</v>
      </c>
      <c r="E101" s="402" t="s">
        <v>184</v>
      </c>
      <c r="F101" s="76" t="s">
        <v>185</v>
      </c>
      <c r="G101" s="50">
        <v>6</v>
      </c>
      <c r="H101" s="51">
        <v>2578</v>
      </c>
      <c r="I101" s="50">
        <v>300</v>
      </c>
      <c r="J101" s="51">
        <v>1678</v>
      </c>
      <c r="K101" s="50"/>
      <c r="L101" s="50"/>
      <c r="M101" s="50"/>
      <c r="N101" s="50"/>
      <c r="O101" s="50"/>
      <c r="P101" s="50"/>
      <c r="Q101" s="421"/>
      <c r="R101" s="50"/>
      <c r="S101" s="50"/>
      <c r="T101" s="80">
        <f t="shared" si="16"/>
        <v>6</v>
      </c>
      <c r="U101" s="87">
        <f t="shared" si="17"/>
        <v>1678</v>
      </c>
      <c r="V101" s="51"/>
      <c r="W101" s="51"/>
      <c r="X101" s="290" t="s">
        <v>113</v>
      </c>
      <c r="Y101" s="77"/>
      <c r="Z101" s="77"/>
    </row>
    <row r="102" spans="1:26" s="78" customFormat="1" ht="18" customHeight="1" x14ac:dyDescent="0.4">
      <c r="A102" s="74"/>
      <c r="B102" s="75"/>
      <c r="C102" s="75"/>
      <c r="D102" s="75"/>
      <c r="E102" s="402"/>
      <c r="F102" s="76"/>
      <c r="G102" s="50"/>
      <c r="H102" s="51"/>
      <c r="I102" s="50"/>
      <c r="J102" s="51"/>
      <c r="K102" s="50"/>
      <c r="L102" s="50"/>
      <c r="M102" s="50"/>
      <c r="N102" s="50"/>
      <c r="O102" s="50"/>
      <c r="P102" s="50"/>
      <c r="Q102" s="421"/>
      <c r="R102" s="50"/>
      <c r="S102" s="50"/>
      <c r="T102" s="80">
        <f t="shared" si="16"/>
        <v>0</v>
      </c>
      <c r="U102" s="87">
        <f t="shared" si="17"/>
        <v>0</v>
      </c>
      <c r="V102" s="51"/>
      <c r="W102" s="51"/>
      <c r="X102" s="290"/>
      <c r="Y102" s="77"/>
      <c r="Z102" s="77"/>
    </row>
    <row r="103" spans="1:26" s="284" customFormat="1" ht="18" customHeight="1" x14ac:dyDescent="0.4">
      <c r="A103" s="285"/>
      <c r="B103" s="75"/>
      <c r="C103" s="75"/>
      <c r="D103" s="286"/>
      <c r="E103" s="402"/>
      <c r="F103" s="76"/>
      <c r="G103" s="288"/>
      <c r="H103" s="289"/>
      <c r="I103" s="288"/>
      <c r="J103" s="289"/>
      <c r="K103" s="288"/>
      <c r="L103" s="288"/>
      <c r="M103" s="288"/>
      <c r="N103" s="288"/>
      <c r="O103" s="288"/>
      <c r="P103" s="288"/>
      <c r="Q103" s="422"/>
      <c r="R103" s="288"/>
      <c r="S103" s="288"/>
      <c r="T103" s="80">
        <f t="shared" ref="T103" si="18">+G103+K103+N103+P103-R103</f>
        <v>0</v>
      </c>
      <c r="U103" s="87">
        <f t="shared" si="17"/>
        <v>0</v>
      </c>
      <c r="V103" s="289"/>
      <c r="W103" s="289"/>
      <c r="X103" s="290"/>
      <c r="Y103" s="290"/>
      <c r="Z103" s="290"/>
    </row>
    <row r="104" spans="1:26" s="284" customFormat="1" ht="18" customHeight="1" x14ac:dyDescent="0.4">
      <c r="A104" s="285"/>
      <c r="B104" s="75"/>
      <c r="C104" s="75"/>
      <c r="D104" s="286"/>
      <c r="E104" s="402"/>
      <c r="F104" s="76"/>
      <c r="G104" s="288"/>
      <c r="H104" s="289"/>
      <c r="I104" s="288"/>
      <c r="J104" s="289"/>
      <c r="K104" s="288"/>
      <c r="L104" s="288"/>
      <c r="M104" s="288"/>
      <c r="N104" s="288"/>
      <c r="O104" s="288"/>
      <c r="P104" s="288"/>
      <c r="Q104" s="422"/>
      <c r="R104" s="288"/>
      <c r="S104" s="288"/>
      <c r="T104" s="80">
        <f>+G104+K104+N104+P104-R104</f>
        <v>0</v>
      </c>
      <c r="U104" s="87">
        <f t="shared" si="17"/>
        <v>0</v>
      </c>
      <c r="V104" s="289"/>
      <c r="W104" s="289"/>
      <c r="X104" s="290"/>
      <c r="Y104" s="290"/>
      <c r="Z104" s="290"/>
    </row>
    <row r="105" spans="1:26" s="103" customFormat="1" ht="18" customHeight="1" outlineLevel="1" x14ac:dyDescent="0.4">
      <c r="A105" s="98"/>
      <c r="B105" s="75"/>
      <c r="C105" s="75"/>
      <c r="D105" s="93"/>
      <c r="E105" s="402"/>
      <c r="F105" s="76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424"/>
      <c r="R105" s="100"/>
      <c r="S105" s="101"/>
      <c r="T105" s="80">
        <f>+G105+K105+N105+P105-R105</f>
        <v>0</v>
      </c>
      <c r="U105" s="87">
        <f t="shared" si="17"/>
        <v>0</v>
      </c>
      <c r="V105" s="101"/>
      <c r="W105" s="101"/>
      <c r="X105" s="290"/>
      <c r="Y105" s="102"/>
      <c r="Z105" s="102"/>
    </row>
    <row r="106" spans="1:26" s="103" customFormat="1" ht="18" customHeight="1" outlineLevel="1" x14ac:dyDescent="0.4">
      <c r="A106" s="98"/>
      <c r="B106" s="75"/>
      <c r="C106" s="75"/>
      <c r="D106" s="93"/>
      <c r="E106" s="366"/>
      <c r="F106" s="99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424"/>
      <c r="R106" s="100"/>
      <c r="S106" s="101"/>
      <c r="T106" s="80">
        <f>+G106+K106+N106+P106-R106</f>
        <v>0</v>
      </c>
      <c r="U106" s="87">
        <f t="shared" si="17"/>
        <v>0</v>
      </c>
      <c r="V106" s="101"/>
      <c r="W106" s="101"/>
      <c r="X106" s="77"/>
      <c r="Y106" s="102"/>
      <c r="Z106" s="102"/>
    </row>
    <row r="107" spans="1:26" ht="18" customHeight="1" outlineLevel="1" x14ac:dyDescent="0.4">
      <c r="A107" s="98"/>
      <c r="B107" s="93"/>
      <c r="C107" s="75"/>
      <c r="D107" s="85"/>
      <c r="E107" s="366"/>
      <c r="F107" s="99"/>
      <c r="G107" s="80"/>
      <c r="H107" s="87"/>
      <c r="I107" s="80"/>
      <c r="J107" s="87"/>
      <c r="K107" s="80"/>
      <c r="L107" s="87"/>
      <c r="M107" s="87"/>
      <c r="N107" s="80"/>
      <c r="O107" s="87"/>
      <c r="P107" s="80"/>
      <c r="Q107" s="423"/>
      <c r="R107" s="80"/>
      <c r="S107" s="87"/>
      <c r="T107" s="80">
        <f>+G107+K107+N107+P107-R107</f>
        <v>0</v>
      </c>
      <c r="U107" s="87">
        <f t="shared" si="17"/>
        <v>0</v>
      </c>
      <c r="V107" s="87"/>
      <c r="W107" s="87"/>
      <c r="X107" s="77"/>
      <c r="Y107" s="72"/>
      <c r="Z107" s="72"/>
    </row>
    <row r="108" spans="1:26" s="97" customFormat="1" ht="18" customHeight="1" outlineLevel="1" x14ac:dyDescent="0.4">
      <c r="A108" s="84"/>
      <c r="B108" s="93"/>
      <c r="C108" s="75"/>
      <c r="D108" s="93"/>
      <c r="E108" s="366"/>
      <c r="F108" s="99"/>
      <c r="G108" s="94"/>
      <c r="H108" s="95"/>
      <c r="I108" s="94"/>
      <c r="J108" s="95"/>
      <c r="K108" s="94"/>
      <c r="L108" s="94"/>
      <c r="M108" s="94"/>
      <c r="N108" s="94"/>
      <c r="O108" s="94"/>
      <c r="P108" s="94"/>
      <c r="Q108" s="425"/>
      <c r="R108" s="94"/>
      <c r="S108" s="95"/>
      <c r="T108" s="80">
        <f>+G108+K108+N108+P108-R108</f>
        <v>0</v>
      </c>
      <c r="U108" s="87">
        <f t="shared" si="17"/>
        <v>0</v>
      </c>
      <c r="V108" s="95"/>
      <c r="W108" s="95"/>
      <c r="X108" s="77"/>
      <c r="Y108" s="96"/>
      <c r="Z108" s="96"/>
    </row>
    <row r="109" spans="1:26" ht="18" customHeight="1" x14ac:dyDescent="0.2">
      <c r="A109" s="65"/>
      <c r="B109" s="66" t="s">
        <v>28</v>
      </c>
      <c r="C109" s="66"/>
      <c r="D109" s="66"/>
      <c r="E109" s="67" t="s">
        <v>26</v>
      </c>
      <c r="F109" s="68"/>
      <c r="G109" s="69">
        <f t="shared" ref="G109:U109" si="19">SUM(G95:G108)</f>
        <v>241</v>
      </c>
      <c r="H109" s="69">
        <f t="shared" si="19"/>
        <v>168874</v>
      </c>
      <c r="I109" s="69">
        <f t="shared" si="19"/>
        <v>5700</v>
      </c>
      <c r="J109" s="69">
        <f t="shared" si="19"/>
        <v>78927</v>
      </c>
      <c r="K109" s="69">
        <f t="shared" si="19"/>
        <v>0</v>
      </c>
      <c r="L109" s="69">
        <f t="shared" si="19"/>
        <v>0</v>
      </c>
      <c r="M109" s="69">
        <f t="shared" si="19"/>
        <v>0</v>
      </c>
      <c r="N109" s="69">
        <f t="shared" si="19"/>
        <v>0</v>
      </c>
      <c r="O109" s="69">
        <f t="shared" si="19"/>
        <v>0</v>
      </c>
      <c r="P109" s="69">
        <f t="shared" si="19"/>
        <v>0</v>
      </c>
      <c r="Q109" s="420">
        <f t="shared" si="19"/>
        <v>0</v>
      </c>
      <c r="R109" s="69">
        <f t="shared" si="19"/>
        <v>1</v>
      </c>
      <c r="S109" s="69">
        <f t="shared" si="19"/>
        <v>67</v>
      </c>
      <c r="T109" s="69">
        <f t="shared" si="19"/>
        <v>240</v>
      </c>
      <c r="U109" s="369">
        <f t="shared" si="19"/>
        <v>78860</v>
      </c>
      <c r="V109" s="70"/>
      <c r="W109" s="70"/>
      <c r="X109" s="71"/>
      <c r="Y109" s="72"/>
      <c r="Z109" s="72"/>
    </row>
    <row r="110" spans="1:26" s="78" customFormat="1" ht="18" customHeight="1" x14ac:dyDescent="0.4">
      <c r="A110" s="74"/>
      <c r="B110" s="75"/>
      <c r="C110" s="75"/>
      <c r="D110" s="75"/>
      <c r="E110" s="350" t="s">
        <v>29</v>
      </c>
      <c r="F110" s="76"/>
      <c r="G110" s="50"/>
      <c r="H110" s="51"/>
      <c r="I110" s="51"/>
      <c r="J110" s="51"/>
      <c r="K110" s="50"/>
      <c r="L110" s="51"/>
      <c r="M110" s="51"/>
      <c r="N110" s="50"/>
      <c r="O110" s="51"/>
      <c r="P110" s="50"/>
      <c r="Q110" s="421"/>
      <c r="R110" s="50"/>
      <c r="S110" s="51"/>
      <c r="T110" s="50"/>
      <c r="U110" s="51"/>
      <c r="V110" s="51"/>
      <c r="W110" s="51"/>
      <c r="X110" s="77"/>
      <c r="Y110" s="77"/>
      <c r="Z110" s="77"/>
    </row>
    <row r="111" spans="1:26" s="78" customFormat="1" ht="18" customHeight="1" x14ac:dyDescent="0.4">
      <c r="A111" s="74">
        <v>1</v>
      </c>
      <c r="B111" s="75" t="s">
        <v>143</v>
      </c>
      <c r="C111" s="75" t="s">
        <v>121</v>
      </c>
      <c r="D111" s="75" t="s">
        <v>115</v>
      </c>
      <c r="E111" s="366" t="s">
        <v>207</v>
      </c>
      <c r="F111" s="356" t="s">
        <v>206</v>
      </c>
      <c r="G111" s="357">
        <v>653</v>
      </c>
      <c r="H111" s="51">
        <v>342883</v>
      </c>
      <c r="I111" s="51"/>
      <c r="J111" s="51">
        <v>206896</v>
      </c>
      <c r="K111" s="50"/>
      <c r="L111" s="51"/>
      <c r="M111" s="51"/>
      <c r="N111" s="50"/>
      <c r="O111" s="51"/>
      <c r="P111" s="50"/>
      <c r="Q111" s="421"/>
      <c r="R111" s="50"/>
      <c r="S111" s="51"/>
      <c r="T111" s="100">
        <f t="shared" ref="T111:T125" si="20">+G111+K111+N111+P111-R111</f>
        <v>653</v>
      </c>
      <c r="U111" s="101">
        <f t="shared" ref="U111:U125" si="21">+J111+M111+O111+Q111-S111</f>
        <v>206896</v>
      </c>
      <c r="V111" s="51"/>
      <c r="W111" s="51"/>
      <c r="X111" s="290" t="s">
        <v>113</v>
      </c>
      <c r="Y111" s="77"/>
      <c r="Z111" s="77"/>
    </row>
    <row r="112" spans="1:26" s="78" customFormat="1" ht="18" customHeight="1" x14ac:dyDescent="0.4">
      <c r="A112" s="74">
        <v>2</v>
      </c>
      <c r="B112" s="75" t="s">
        <v>143</v>
      </c>
      <c r="C112" s="75" t="s">
        <v>121</v>
      </c>
      <c r="D112" s="75" t="s">
        <v>115</v>
      </c>
      <c r="E112" s="366" t="s">
        <v>208</v>
      </c>
      <c r="F112" s="356" t="s">
        <v>206</v>
      </c>
      <c r="G112" s="357"/>
      <c r="H112" s="51"/>
      <c r="I112" s="51"/>
      <c r="J112" s="51"/>
      <c r="K112" s="50">
        <v>18</v>
      </c>
      <c r="L112" s="51">
        <v>9430</v>
      </c>
      <c r="M112" s="51">
        <v>6189</v>
      </c>
      <c r="N112" s="50"/>
      <c r="O112" s="51"/>
      <c r="P112" s="50"/>
      <c r="Q112" s="421"/>
      <c r="R112" s="50"/>
      <c r="S112" s="51"/>
      <c r="T112" s="100">
        <f t="shared" si="20"/>
        <v>18</v>
      </c>
      <c r="U112" s="101">
        <f t="shared" si="21"/>
        <v>6189</v>
      </c>
      <c r="V112" s="51"/>
      <c r="W112" s="51"/>
      <c r="X112" s="290" t="s">
        <v>113</v>
      </c>
      <c r="Y112" s="77"/>
      <c r="Z112" s="77"/>
    </row>
    <row r="113" spans="1:26" s="78" customFormat="1" ht="18" customHeight="1" x14ac:dyDescent="0.4">
      <c r="A113" s="74">
        <v>3</v>
      </c>
      <c r="B113" s="75" t="s">
        <v>143</v>
      </c>
      <c r="C113" s="75" t="s">
        <v>121</v>
      </c>
      <c r="D113" s="75" t="s">
        <v>115</v>
      </c>
      <c r="E113" s="366" t="s">
        <v>209</v>
      </c>
      <c r="F113" s="356" t="s">
        <v>206</v>
      </c>
      <c r="G113" s="357"/>
      <c r="H113" s="51"/>
      <c r="I113" s="51"/>
      <c r="J113" s="51"/>
      <c r="K113" s="50">
        <v>10</v>
      </c>
      <c r="L113" s="51">
        <v>4815</v>
      </c>
      <c r="M113" s="51">
        <v>2970</v>
      </c>
      <c r="N113" s="50"/>
      <c r="O113" s="51"/>
      <c r="P113" s="50"/>
      <c r="Q113" s="421"/>
      <c r="R113" s="50"/>
      <c r="S113" s="51"/>
      <c r="T113" s="100">
        <f t="shared" si="20"/>
        <v>10</v>
      </c>
      <c r="U113" s="101">
        <f t="shared" si="21"/>
        <v>2970</v>
      </c>
      <c r="V113" s="51"/>
      <c r="W113" s="51"/>
      <c r="X113" s="290" t="s">
        <v>113</v>
      </c>
      <c r="Y113" s="77"/>
      <c r="Z113" s="77"/>
    </row>
    <row r="114" spans="1:26" s="78" customFormat="1" ht="18" customHeight="1" x14ac:dyDescent="0.4">
      <c r="A114" s="74">
        <v>4</v>
      </c>
      <c r="B114" s="75" t="s">
        <v>143</v>
      </c>
      <c r="C114" s="75" t="s">
        <v>121</v>
      </c>
      <c r="D114" s="75" t="s">
        <v>119</v>
      </c>
      <c r="E114" s="366" t="s">
        <v>210</v>
      </c>
      <c r="F114" s="356" t="s">
        <v>206</v>
      </c>
      <c r="G114" s="357">
        <v>139</v>
      </c>
      <c r="H114" s="289">
        <v>68409</v>
      </c>
      <c r="I114" s="51"/>
      <c r="J114" s="51">
        <v>39450</v>
      </c>
      <c r="K114" s="50"/>
      <c r="L114" s="51"/>
      <c r="M114" s="51"/>
      <c r="N114" s="50"/>
      <c r="O114" s="51"/>
      <c r="P114" s="50"/>
      <c r="Q114" s="421"/>
      <c r="R114" s="50">
        <v>20</v>
      </c>
      <c r="S114" s="51">
        <v>871</v>
      </c>
      <c r="T114" s="100">
        <f t="shared" si="20"/>
        <v>119</v>
      </c>
      <c r="U114" s="101">
        <f>+J114+M114+O114+Q114-S114</f>
        <v>38579</v>
      </c>
      <c r="V114" s="51"/>
      <c r="W114" s="51"/>
      <c r="X114" s="290" t="s">
        <v>113</v>
      </c>
      <c r="Y114" s="77"/>
      <c r="Z114" s="77"/>
    </row>
    <row r="115" spans="1:26" s="78" customFormat="1" ht="18" customHeight="1" x14ac:dyDescent="0.4">
      <c r="A115" s="74">
        <v>5</v>
      </c>
      <c r="B115" s="75" t="s">
        <v>143</v>
      </c>
      <c r="C115" s="75" t="s">
        <v>121</v>
      </c>
      <c r="D115" s="75" t="s">
        <v>119</v>
      </c>
      <c r="E115" s="366" t="s">
        <v>211</v>
      </c>
      <c r="F115" s="356" t="s">
        <v>206</v>
      </c>
      <c r="G115" s="357"/>
      <c r="H115" s="51"/>
      <c r="I115" s="51"/>
      <c r="J115" s="51"/>
      <c r="K115" s="50">
        <v>13</v>
      </c>
      <c r="L115" s="51">
        <v>5923</v>
      </c>
      <c r="M115" s="51">
        <v>3215</v>
      </c>
      <c r="N115" s="50"/>
      <c r="O115" s="51"/>
      <c r="P115" s="50"/>
      <c r="Q115" s="421"/>
      <c r="R115" s="50">
        <v>2</v>
      </c>
      <c r="S115" s="51">
        <v>35</v>
      </c>
      <c r="T115" s="100">
        <f t="shared" si="20"/>
        <v>11</v>
      </c>
      <c r="U115" s="101">
        <f t="shared" si="21"/>
        <v>3180</v>
      </c>
      <c r="V115" s="51"/>
      <c r="W115" s="51"/>
      <c r="X115" s="290" t="s">
        <v>113</v>
      </c>
      <c r="Y115" s="77"/>
      <c r="Z115" s="77"/>
    </row>
    <row r="116" spans="1:26" s="78" customFormat="1" ht="18" customHeight="1" x14ac:dyDescent="0.4">
      <c r="A116" s="74">
        <v>6</v>
      </c>
      <c r="B116" s="75" t="s">
        <v>143</v>
      </c>
      <c r="C116" s="75" t="s">
        <v>121</v>
      </c>
      <c r="D116" s="75" t="s">
        <v>119</v>
      </c>
      <c r="E116" s="366" t="s">
        <v>212</v>
      </c>
      <c r="F116" s="356" t="s">
        <v>206</v>
      </c>
      <c r="G116" s="357"/>
      <c r="H116" s="51"/>
      <c r="I116" s="51"/>
      <c r="J116" s="51"/>
      <c r="K116" s="50">
        <v>5</v>
      </c>
      <c r="L116" s="51">
        <v>3321</v>
      </c>
      <c r="M116" s="51">
        <v>1775</v>
      </c>
      <c r="N116" s="50"/>
      <c r="O116" s="51"/>
      <c r="P116" s="50"/>
      <c r="Q116" s="421"/>
      <c r="R116" s="50"/>
      <c r="S116" s="51"/>
      <c r="T116" s="100">
        <f t="shared" si="20"/>
        <v>5</v>
      </c>
      <c r="U116" s="101">
        <f t="shared" si="21"/>
        <v>1775</v>
      </c>
      <c r="V116" s="51"/>
      <c r="W116" s="51"/>
      <c r="X116" s="290" t="s">
        <v>113</v>
      </c>
      <c r="Y116" s="77"/>
      <c r="Z116" s="77"/>
    </row>
    <row r="117" spans="1:26" s="78" customFormat="1" ht="18" customHeight="1" x14ac:dyDescent="0.4">
      <c r="A117" s="74">
        <v>7</v>
      </c>
      <c r="B117" s="75" t="s">
        <v>143</v>
      </c>
      <c r="C117" s="75" t="s">
        <v>121</v>
      </c>
      <c r="D117" s="75" t="s">
        <v>112</v>
      </c>
      <c r="E117" s="366" t="s">
        <v>213</v>
      </c>
      <c r="F117" s="356" t="s">
        <v>206</v>
      </c>
      <c r="G117" s="357"/>
      <c r="H117" s="51"/>
      <c r="I117" s="51"/>
      <c r="J117" s="51"/>
      <c r="K117" s="50">
        <v>9</v>
      </c>
      <c r="L117" s="51">
        <v>3119</v>
      </c>
      <c r="M117" s="51">
        <v>1869</v>
      </c>
      <c r="N117" s="50"/>
      <c r="O117" s="51"/>
      <c r="P117" s="50"/>
      <c r="Q117" s="421"/>
      <c r="R117" s="50"/>
      <c r="S117" s="51"/>
      <c r="T117" s="100">
        <f t="shared" si="20"/>
        <v>9</v>
      </c>
      <c r="U117" s="101">
        <f t="shared" si="21"/>
        <v>1869</v>
      </c>
      <c r="V117" s="51"/>
      <c r="W117" s="51"/>
      <c r="X117" s="290" t="s">
        <v>113</v>
      </c>
      <c r="Y117" s="77"/>
      <c r="Z117" s="77"/>
    </row>
    <row r="118" spans="1:26" s="78" customFormat="1" ht="18" customHeight="1" x14ac:dyDescent="0.4">
      <c r="A118" s="74">
        <v>8</v>
      </c>
      <c r="B118" s="75" t="s">
        <v>143</v>
      </c>
      <c r="C118" s="75" t="s">
        <v>121</v>
      </c>
      <c r="D118" s="75" t="s">
        <v>111</v>
      </c>
      <c r="E118" s="366" t="s">
        <v>214</v>
      </c>
      <c r="F118" s="356" t="s">
        <v>206</v>
      </c>
      <c r="G118" s="357"/>
      <c r="H118" s="51"/>
      <c r="I118" s="51"/>
      <c r="J118" s="51"/>
      <c r="K118" s="50">
        <v>1</v>
      </c>
      <c r="L118" s="51">
        <v>590</v>
      </c>
      <c r="M118" s="51">
        <v>490</v>
      </c>
      <c r="N118" s="50"/>
      <c r="O118" s="51"/>
      <c r="P118" s="50"/>
      <c r="Q118" s="421"/>
      <c r="R118" s="50"/>
      <c r="S118" s="51"/>
      <c r="T118" s="100">
        <f t="shared" si="20"/>
        <v>1</v>
      </c>
      <c r="U118" s="101">
        <f t="shared" si="21"/>
        <v>490</v>
      </c>
      <c r="V118" s="51"/>
      <c r="W118" s="51"/>
      <c r="X118" s="290" t="s">
        <v>113</v>
      </c>
      <c r="Y118" s="77"/>
      <c r="Z118" s="77"/>
    </row>
    <row r="119" spans="1:26" s="78" customFormat="1" ht="18" customHeight="1" x14ac:dyDescent="0.4">
      <c r="A119" s="74">
        <v>9</v>
      </c>
      <c r="B119" s="75" t="s">
        <v>143</v>
      </c>
      <c r="C119" s="75" t="s">
        <v>121</v>
      </c>
      <c r="D119" s="75" t="s">
        <v>114</v>
      </c>
      <c r="E119" s="366" t="s">
        <v>215</v>
      </c>
      <c r="F119" s="356" t="s">
        <v>206</v>
      </c>
      <c r="G119" s="357"/>
      <c r="H119" s="51"/>
      <c r="I119" s="51"/>
      <c r="J119" s="51"/>
      <c r="K119" s="50">
        <v>1</v>
      </c>
      <c r="L119" s="51">
        <v>550</v>
      </c>
      <c r="M119" s="51">
        <v>450</v>
      </c>
      <c r="N119" s="50"/>
      <c r="O119" s="51"/>
      <c r="P119" s="50"/>
      <c r="Q119" s="421"/>
      <c r="R119" s="50"/>
      <c r="S119" s="51"/>
      <c r="T119" s="100">
        <f t="shared" si="20"/>
        <v>1</v>
      </c>
      <c r="U119" s="101">
        <f t="shared" si="21"/>
        <v>450</v>
      </c>
      <c r="V119" s="51"/>
      <c r="W119" s="51"/>
      <c r="X119" s="290" t="s">
        <v>113</v>
      </c>
      <c r="Y119" s="77"/>
      <c r="Z119" s="77"/>
    </row>
    <row r="120" spans="1:26" s="78" customFormat="1" ht="18" customHeight="1" x14ac:dyDescent="0.4">
      <c r="A120" s="74">
        <v>10</v>
      </c>
      <c r="B120" s="75" t="s">
        <v>143</v>
      </c>
      <c r="C120" s="75" t="s">
        <v>121</v>
      </c>
      <c r="D120" s="75" t="s">
        <v>112</v>
      </c>
      <c r="E120" s="366" t="s">
        <v>216</v>
      </c>
      <c r="F120" s="356" t="s">
        <v>206</v>
      </c>
      <c r="G120" s="357"/>
      <c r="H120" s="51"/>
      <c r="I120" s="51"/>
      <c r="J120" s="51"/>
      <c r="K120" s="50">
        <v>2</v>
      </c>
      <c r="L120" s="51">
        <v>1803</v>
      </c>
      <c r="M120" s="51">
        <v>1088</v>
      </c>
      <c r="N120" s="50"/>
      <c r="O120" s="51"/>
      <c r="P120" s="50"/>
      <c r="Q120" s="421"/>
      <c r="R120" s="50"/>
      <c r="S120" s="51"/>
      <c r="T120" s="100">
        <f t="shared" si="20"/>
        <v>2</v>
      </c>
      <c r="U120" s="101">
        <f t="shared" si="21"/>
        <v>1088</v>
      </c>
      <c r="V120" s="51"/>
      <c r="W120" s="51"/>
      <c r="X120" s="290" t="s">
        <v>113</v>
      </c>
      <c r="Y120" s="77"/>
      <c r="Z120" s="77"/>
    </row>
    <row r="121" spans="1:26" ht="18" customHeight="1" outlineLevel="1" x14ac:dyDescent="0.4">
      <c r="A121" s="74">
        <v>11</v>
      </c>
      <c r="B121" s="75" t="s">
        <v>143</v>
      </c>
      <c r="C121" s="75" t="s">
        <v>121</v>
      </c>
      <c r="D121" s="85" t="s">
        <v>118</v>
      </c>
      <c r="E121" s="366" t="s">
        <v>217</v>
      </c>
      <c r="F121" s="356" t="s">
        <v>206</v>
      </c>
      <c r="G121" s="127"/>
      <c r="H121" s="87"/>
      <c r="I121" s="80"/>
      <c r="J121" s="87"/>
      <c r="K121" s="80">
        <v>2</v>
      </c>
      <c r="L121" s="80">
        <v>1346</v>
      </c>
      <c r="M121" s="80">
        <v>700</v>
      </c>
      <c r="N121" s="80"/>
      <c r="O121" s="87"/>
      <c r="P121" s="80"/>
      <c r="Q121" s="423"/>
      <c r="R121" s="80"/>
      <c r="S121" s="87"/>
      <c r="T121" s="100">
        <f t="shared" si="20"/>
        <v>2</v>
      </c>
      <c r="U121" s="101">
        <f t="shared" si="21"/>
        <v>700</v>
      </c>
      <c r="V121" s="87"/>
      <c r="W121" s="87"/>
      <c r="X121" s="290" t="s">
        <v>113</v>
      </c>
      <c r="Y121" s="72"/>
      <c r="Z121" s="72"/>
    </row>
    <row r="122" spans="1:26" ht="18" customHeight="1" outlineLevel="1" x14ac:dyDescent="0.4">
      <c r="A122" s="84"/>
      <c r="B122" s="75"/>
      <c r="C122" s="75"/>
      <c r="D122" s="85"/>
      <c r="E122" s="366"/>
      <c r="F122" s="356"/>
      <c r="G122" s="127"/>
      <c r="H122" s="87"/>
      <c r="I122" s="80"/>
      <c r="J122" s="87"/>
      <c r="K122" s="80"/>
      <c r="L122" s="80"/>
      <c r="M122" s="80"/>
      <c r="N122" s="80"/>
      <c r="O122" s="87"/>
      <c r="P122" s="80"/>
      <c r="Q122" s="423"/>
      <c r="R122" s="80"/>
      <c r="S122" s="87"/>
      <c r="T122" s="100">
        <f t="shared" si="20"/>
        <v>0</v>
      </c>
      <c r="U122" s="101">
        <f t="shared" si="21"/>
        <v>0</v>
      </c>
      <c r="V122" s="87"/>
      <c r="W122" s="87"/>
      <c r="X122" s="290"/>
      <c r="Y122" s="72"/>
      <c r="Z122" s="72"/>
    </row>
    <row r="123" spans="1:26" ht="18" customHeight="1" outlineLevel="1" x14ac:dyDescent="0.4">
      <c r="A123" s="84"/>
      <c r="B123" s="75"/>
      <c r="C123" s="75"/>
      <c r="D123" s="85"/>
      <c r="E123" s="366"/>
      <c r="F123" s="356"/>
      <c r="G123" s="127"/>
      <c r="H123" s="87"/>
      <c r="I123" s="80"/>
      <c r="J123" s="87"/>
      <c r="K123" s="80"/>
      <c r="L123" s="80"/>
      <c r="M123" s="80"/>
      <c r="N123" s="80"/>
      <c r="O123" s="87"/>
      <c r="P123" s="80"/>
      <c r="Q123" s="423"/>
      <c r="R123" s="80"/>
      <c r="S123" s="87"/>
      <c r="T123" s="100">
        <f t="shared" si="20"/>
        <v>0</v>
      </c>
      <c r="U123" s="101">
        <f t="shared" si="21"/>
        <v>0</v>
      </c>
      <c r="V123" s="87"/>
      <c r="W123" s="87"/>
      <c r="X123" s="290"/>
      <c r="Y123" s="72"/>
      <c r="Z123" s="72"/>
    </row>
    <row r="124" spans="1:26" ht="18" customHeight="1" outlineLevel="1" x14ac:dyDescent="0.4">
      <c r="A124" s="84"/>
      <c r="B124" s="75"/>
      <c r="C124" s="75"/>
      <c r="D124" s="85"/>
      <c r="E124" s="366"/>
      <c r="F124" s="356"/>
      <c r="G124" s="127"/>
      <c r="H124" s="87"/>
      <c r="I124" s="80"/>
      <c r="J124" s="87"/>
      <c r="K124" s="80"/>
      <c r="L124" s="80"/>
      <c r="M124" s="80"/>
      <c r="N124" s="80"/>
      <c r="O124" s="87"/>
      <c r="P124" s="80"/>
      <c r="Q124" s="423"/>
      <c r="R124" s="80"/>
      <c r="S124" s="87"/>
      <c r="T124" s="100">
        <f t="shared" si="20"/>
        <v>0</v>
      </c>
      <c r="U124" s="101">
        <f t="shared" si="21"/>
        <v>0</v>
      </c>
      <c r="V124" s="87"/>
      <c r="W124" s="87"/>
      <c r="X124" s="290"/>
      <c r="Y124" s="72"/>
      <c r="Z124" s="72"/>
    </row>
    <row r="125" spans="1:26" ht="18" customHeight="1" outlineLevel="1" x14ac:dyDescent="0.2">
      <c r="A125" s="98"/>
      <c r="B125" s="93"/>
      <c r="C125" s="93"/>
      <c r="D125" s="93"/>
      <c r="E125" s="45"/>
      <c r="F125" s="99"/>
      <c r="G125" s="100"/>
      <c r="H125" s="101"/>
      <c r="I125" s="101"/>
      <c r="J125" s="101"/>
      <c r="K125" s="100"/>
      <c r="L125" s="101"/>
      <c r="M125" s="101"/>
      <c r="N125" s="100"/>
      <c r="O125" s="101"/>
      <c r="P125" s="100"/>
      <c r="Q125" s="424"/>
      <c r="R125" s="100"/>
      <c r="S125" s="101"/>
      <c r="T125" s="100">
        <f t="shared" si="20"/>
        <v>0</v>
      </c>
      <c r="U125" s="101">
        <f t="shared" si="21"/>
        <v>0</v>
      </c>
      <c r="V125" s="101"/>
      <c r="W125" s="101"/>
      <c r="X125" s="77"/>
      <c r="Y125" s="72"/>
      <c r="Z125" s="72"/>
    </row>
    <row r="126" spans="1:26" ht="18" customHeight="1" outlineLevel="1" x14ac:dyDescent="0.2">
      <c r="A126" s="65"/>
      <c r="B126" s="66"/>
      <c r="C126" s="66"/>
      <c r="D126" s="66"/>
      <c r="E126" s="67" t="s">
        <v>26</v>
      </c>
      <c r="F126" s="68"/>
      <c r="G126" s="69">
        <f t="shared" ref="G126:U126" si="22">SUM(G111:G125)</f>
        <v>792</v>
      </c>
      <c r="H126" s="369">
        <f t="shared" si="22"/>
        <v>411292</v>
      </c>
      <c r="I126" s="69">
        <f t="shared" si="22"/>
        <v>0</v>
      </c>
      <c r="J126" s="69">
        <f t="shared" si="22"/>
        <v>246346</v>
      </c>
      <c r="K126" s="69">
        <f t="shared" si="22"/>
        <v>61</v>
      </c>
      <c r="L126" s="69">
        <f t="shared" si="22"/>
        <v>30897</v>
      </c>
      <c r="M126" s="69">
        <f t="shared" si="22"/>
        <v>18746</v>
      </c>
      <c r="N126" s="69">
        <f t="shared" si="22"/>
        <v>0</v>
      </c>
      <c r="O126" s="69">
        <f t="shared" si="22"/>
        <v>0</v>
      </c>
      <c r="P126" s="69">
        <f t="shared" si="22"/>
        <v>0</v>
      </c>
      <c r="Q126" s="420">
        <f t="shared" si="22"/>
        <v>0</v>
      </c>
      <c r="R126" s="69">
        <f t="shared" si="22"/>
        <v>22</v>
      </c>
      <c r="S126" s="69">
        <f t="shared" si="22"/>
        <v>906</v>
      </c>
      <c r="T126" s="69">
        <f>SUM(T111:T125)</f>
        <v>831</v>
      </c>
      <c r="U126" s="369">
        <f t="shared" si="22"/>
        <v>264186</v>
      </c>
      <c r="V126" s="70"/>
      <c r="W126" s="70"/>
      <c r="X126" s="71"/>
      <c r="Y126" s="72"/>
      <c r="Z126" s="72"/>
    </row>
    <row r="127" spans="1:26" ht="18" customHeight="1" outlineLevel="1" x14ac:dyDescent="0.4">
      <c r="A127" s="74"/>
      <c r="B127" s="75"/>
      <c r="C127" s="75"/>
      <c r="D127" s="75"/>
      <c r="E127" s="350" t="s">
        <v>30</v>
      </c>
      <c r="F127" s="76"/>
      <c r="G127" s="50"/>
      <c r="H127" s="51"/>
      <c r="I127" s="51"/>
      <c r="J127" s="51"/>
      <c r="K127" s="50"/>
      <c r="L127" s="51"/>
      <c r="M127" s="51"/>
      <c r="N127" s="50"/>
      <c r="O127" s="51"/>
      <c r="P127" s="50"/>
      <c r="Q127" s="421"/>
      <c r="R127" s="50"/>
      <c r="S127" s="51"/>
      <c r="T127" s="50"/>
      <c r="U127" s="51"/>
      <c r="V127" s="51"/>
      <c r="W127" s="51"/>
      <c r="X127" s="77"/>
      <c r="Y127" s="72"/>
      <c r="Z127" s="72"/>
    </row>
    <row r="128" spans="1:26" ht="18" customHeight="1" outlineLevel="1" x14ac:dyDescent="0.4">
      <c r="A128" s="74">
        <v>1</v>
      </c>
      <c r="B128" s="75" t="s">
        <v>143</v>
      </c>
      <c r="C128" s="75" t="s">
        <v>120</v>
      </c>
      <c r="D128" s="75" t="s">
        <v>115</v>
      </c>
      <c r="E128" s="478" t="s">
        <v>153</v>
      </c>
      <c r="F128" s="356" t="s">
        <v>160</v>
      </c>
      <c r="G128" s="357"/>
      <c r="H128" s="51"/>
      <c r="I128" s="51"/>
      <c r="J128" s="51"/>
      <c r="K128" s="50">
        <v>5</v>
      </c>
      <c r="L128" s="51">
        <v>2009</v>
      </c>
      <c r="M128" s="51">
        <v>1199</v>
      </c>
      <c r="N128" s="50"/>
      <c r="O128" s="51"/>
      <c r="P128" s="50"/>
      <c r="Q128" s="421"/>
      <c r="R128" s="50"/>
      <c r="S128" s="51"/>
      <c r="T128" s="100">
        <f t="shared" ref="T128:T136" si="23">+G128+K128+N128+P128-R128</f>
        <v>5</v>
      </c>
      <c r="U128" s="101">
        <f t="shared" ref="U128:U136" si="24">+J128+M128+O128+Q128-S128</f>
        <v>1199</v>
      </c>
      <c r="V128" s="51"/>
      <c r="W128" s="51"/>
      <c r="X128" s="77" t="s">
        <v>113</v>
      </c>
      <c r="Y128" s="72"/>
      <c r="Z128" s="72"/>
    </row>
    <row r="129" spans="1:26" ht="18" customHeight="1" outlineLevel="1" x14ac:dyDescent="0.4">
      <c r="A129" s="74">
        <v>2</v>
      </c>
      <c r="B129" s="75" t="s">
        <v>143</v>
      </c>
      <c r="C129" s="75" t="s">
        <v>120</v>
      </c>
      <c r="D129" s="75" t="s">
        <v>112</v>
      </c>
      <c r="E129" s="478" t="s">
        <v>154</v>
      </c>
      <c r="F129" s="356" t="s">
        <v>160</v>
      </c>
      <c r="G129" s="357">
        <v>1</v>
      </c>
      <c r="H129" s="51">
        <v>950</v>
      </c>
      <c r="I129" s="51">
        <v>600</v>
      </c>
      <c r="J129" s="51">
        <v>700</v>
      </c>
      <c r="K129" s="50">
        <v>43</v>
      </c>
      <c r="L129" s="51">
        <v>24234</v>
      </c>
      <c r="M129" s="51">
        <v>12357</v>
      </c>
      <c r="N129" s="50"/>
      <c r="O129" s="51">
        <v>1092</v>
      </c>
      <c r="P129" s="50"/>
      <c r="Q129" s="421"/>
      <c r="R129" s="50"/>
      <c r="S129" s="51"/>
      <c r="T129" s="100">
        <f t="shared" si="23"/>
        <v>44</v>
      </c>
      <c r="U129" s="101">
        <f t="shared" si="24"/>
        <v>14149</v>
      </c>
      <c r="V129" s="51"/>
      <c r="W129" s="51"/>
      <c r="X129" s="77" t="s">
        <v>113</v>
      </c>
      <c r="Y129" s="72"/>
      <c r="Z129" s="72"/>
    </row>
    <row r="130" spans="1:26" ht="18" customHeight="1" outlineLevel="1" x14ac:dyDescent="0.4">
      <c r="A130" s="74">
        <v>3</v>
      </c>
      <c r="B130" s="75" t="s">
        <v>143</v>
      </c>
      <c r="C130" s="75" t="s">
        <v>120</v>
      </c>
      <c r="D130" s="75" t="s">
        <v>118</v>
      </c>
      <c r="E130" s="478" t="s">
        <v>155</v>
      </c>
      <c r="F130" s="356" t="s">
        <v>160</v>
      </c>
      <c r="G130" s="357">
        <v>3</v>
      </c>
      <c r="H130" s="51">
        <v>1595</v>
      </c>
      <c r="I130" s="51"/>
      <c r="J130" s="51">
        <v>395</v>
      </c>
      <c r="K130" s="50">
        <v>6</v>
      </c>
      <c r="L130" s="51">
        <v>4117</v>
      </c>
      <c r="M130" s="51">
        <v>2309</v>
      </c>
      <c r="N130" s="50"/>
      <c r="O130" s="51"/>
      <c r="P130" s="50"/>
      <c r="Q130" s="421"/>
      <c r="R130" s="50"/>
      <c r="S130" s="51"/>
      <c r="T130" s="100">
        <f t="shared" si="23"/>
        <v>9</v>
      </c>
      <c r="U130" s="101">
        <f t="shared" si="24"/>
        <v>2704</v>
      </c>
      <c r="V130" s="51"/>
      <c r="W130" s="51"/>
      <c r="X130" s="77" t="s">
        <v>113</v>
      </c>
      <c r="Y130" s="72"/>
      <c r="Z130" s="72"/>
    </row>
    <row r="131" spans="1:26" ht="18" customHeight="1" outlineLevel="1" x14ac:dyDescent="0.4">
      <c r="A131" s="74">
        <v>4</v>
      </c>
      <c r="B131" s="75" t="s">
        <v>143</v>
      </c>
      <c r="C131" s="75" t="s">
        <v>120</v>
      </c>
      <c r="D131" s="75" t="s">
        <v>114</v>
      </c>
      <c r="E131" s="478" t="s">
        <v>156</v>
      </c>
      <c r="F131" s="356" t="s">
        <v>160</v>
      </c>
      <c r="G131" s="357">
        <v>2</v>
      </c>
      <c r="H131" s="51">
        <v>2100</v>
      </c>
      <c r="I131" s="51">
        <v>650</v>
      </c>
      <c r="J131" s="51">
        <v>1550</v>
      </c>
      <c r="K131" s="50">
        <v>1</v>
      </c>
      <c r="L131" s="51">
        <v>1305</v>
      </c>
      <c r="M131" s="51">
        <v>700</v>
      </c>
      <c r="N131" s="50"/>
      <c r="O131" s="51"/>
      <c r="P131" s="50"/>
      <c r="Q131" s="421"/>
      <c r="R131" s="50"/>
      <c r="S131" s="51"/>
      <c r="T131" s="100">
        <f>+G131+K131+N131+P131-R131</f>
        <v>3</v>
      </c>
      <c r="U131" s="101">
        <f t="shared" si="24"/>
        <v>2250</v>
      </c>
      <c r="V131" s="51"/>
      <c r="W131" s="51"/>
      <c r="X131" s="77" t="s">
        <v>113</v>
      </c>
      <c r="Y131" s="72"/>
      <c r="Z131" s="72"/>
    </row>
    <row r="132" spans="1:26" ht="18" customHeight="1" outlineLevel="1" x14ac:dyDescent="0.4">
      <c r="A132" s="74">
        <v>5</v>
      </c>
      <c r="B132" s="75" t="s">
        <v>143</v>
      </c>
      <c r="C132" s="75" t="s">
        <v>120</v>
      </c>
      <c r="D132" s="75" t="s">
        <v>121</v>
      </c>
      <c r="E132" s="478" t="s">
        <v>157</v>
      </c>
      <c r="F132" s="356" t="s">
        <v>160</v>
      </c>
      <c r="G132" s="357"/>
      <c r="H132" s="51"/>
      <c r="I132" s="51"/>
      <c r="J132" s="51"/>
      <c r="K132" s="50">
        <v>1</v>
      </c>
      <c r="L132" s="51">
        <v>2897</v>
      </c>
      <c r="M132" s="51">
        <v>700</v>
      </c>
      <c r="N132" s="50"/>
      <c r="O132" s="51"/>
      <c r="P132" s="50"/>
      <c r="Q132" s="421"/>
      <c r="R132" s="50"/>
      <c r="S132" s="51"/>
      <c r="T132" s="100">
        <f>+G132+K132+N132+P132-R132</f>
        <v>1</v>
      </c>
      <c r="U132" s="101">
        <f>+J132+M132+O132+Q132-S132</f>
        <v>700</v>
      </c>
      <c r="V132" s="51"/>
      <c r="W132" s="51"/>
      <c r="X132" s="77" t="s">
        <v>113</v>
      </c>
      <c r="Y132" s="72"/>
      <c r="Z132" s="72"/>
    </row>
    <row r="133" spans="1:26" ht="18" customHeight="1" outlineLevel="1" x14ac:dyDescent="0.4">
      <c r="A133" s="74">
        <v>6</v>
      </c>
      <c r="B133" s="75" t="s">
        <v>143</v>
      </c>
      <c r="C133" s="75" t="s">
        <v>120</v>
      </c>
      <c r="D133" s="75" t="s">
        <v>119</v>
      </c>
      <c r="E133" s="478" t="s">
        <v>158</v>
      </c>
      <c r="F133" s="356" t="s">
        <v>160</v>
      </c>
      <c r="G133" s="357">
        <v>2</v>
      </c>
      <c r="H133" s="51">
        <v>2965</v>
      </c>
      <c r="I133" s="51">
        <v>1300</v>
      </c>
      <c r="J133" s="51">
        <v>1385</v>
      </c>
      <c r="K133" s="50">
        <v>1</v>
      </c>
      <c r="L133" s="51">
        <v>2439</v>
      </c>
      <c r="M133" s="51">
        <v>700</v>
      </c>
      <c r="N133" s="50"/>
      <c r="O133" s="51"/>
      <c r="P133" s="50"/>
      <c r="Q133" s="421"/>
      <c r="R133" s="50"/>
      <c r="S133" s="51"/>
      <c r="T133" s="100">
        <f t="shared" si="23"/>
        <v>3</v>
      </c>
      <c r="U133" s="101">
        <f t="shared" si="24"/>
        <v>2085</v>
      </c>
      <c r="V133" s="51"/>
      <c r="W133" s="51"/>
      <c r="X133" s="77" t="s">
        <v>113</v>
      </c>
      <c r="Y133" s="72"/>
      <c r="Z133" s="72"/>
    </row>
    <row r="134" spans="1:26" s="103" customFormat="1" ht="18" customHeight="1" outlineLevel="1" x14ac:dyDescent="0.4">
      <c r="A134" s="74">
        <v>7</v>
      </c>
      <c r="B134" s="75" t="s">
        <v>143</v>
      </c>
      <c r="C134" s="75" t="s">
        <v>120</v>
      </c>
      <c r="D134" s="75" t="s">
        <v>111</v>
      </c>
      <c r="E134" s="478" t="s">
        <v>159</v>
      </c>
      <c r="F134" s="356" t="s">
        <v>160</v>
      </c>
      <c r="G134" s="357"/>
      <c r="H134" s="51"/>
      <c r="I134" s="51"/>
      <c r="J134" s="51"/>
      <c r="K134" s="50">
        <v>1</v>
      </c>
      <c r="L134" s="51">
        <v>645</v>
      </c>
      <c r="M134" s="51">
        <v>495</v>
      </c>
      <c r="N134" s="50"/>
      <c r="O134" s="51"/>
      <c r="P134" s="50"/>
      <c r="Q134" s="421"/>
      <c r="R134" s="50"/>
      <c r="S134" s="51"/>
      <c r="T134" s="100">
        <f t="shared" si="23"/>
        <v>1</v>
      </c>
      <c r="U134" s="101">
        <f t="shared" si="24"/>
        <v>495</v>
      </c>
      <c r="V134" s="51"/>
      <c r="W134" s="51"/>
      <c r="X134" s="77" t="s">
        <v>113</v>
      </c>
      <c r="Y134" s="102"/>
      <c r="Z134" s="102"/>
    </row>
    <row r="135" spans="1:26" ht="18" customHeight="1" x14ac:dyDescent="0.4">
      <c r="A135" s="74"/>
      <c r="B135" s="75"/>
      <c r="C135" s="75"/>
      <c r="D135" s="75"/>
      <c r="E135" s="404"/>
      <c r="F135" s="356"/>
      <c r="G135" s="357"/>
      <c r="H135" s="51"/>
      <c r="I135" s="51"/>
      <c r="J135" s="51"/>
      <c r="K135" s="50"/>
      <c r="L135" s="51"/>
      <c r="M135" s="51"/>
      <c r="N135" s="50"/>
      <c r="O135" s="51"/>
      <c r="P135" s="50"/>
      <c r="Q135" s="421"/>
      <c r="R135" s="50"/>
      <c r="S135" s="51"/>
      <c r="T135" s="100">
        <f>+G135+K135+N135+P135-R135</f>
        <v>0</v>
      </c>
      <c r="U135" s="101">
        <f t="shared" si="24"/>
        <v>0</v>
      </c>
      <c r="V135" s="51"/>
      <c r="W135" s="51"/>
      <c r="X135" s="77"/>
      <c r="Y135" s="72"/>
      <c r="Z135" s="72"/>
    </row>
    <row r="136" spans="1:26" s="78" customFormat="1" ht="18" customHeight="1" x14ac:dyDescent="0.4">
      <c r="A136" s="84"/>
      <c r="B136" s="75"/>
      <c r="C136" s="75"/>
      <c r="D136" s="85"/>
      <c r="E136" s="404"/>
      <c r="F136" s="356"/>
      <c r="G136" s="106"/>
      <c r="H136" s="87"/>
      <c r="I136" s="80"/>
      <c r="J136" s="87"/>
      <c r="K136" s="80"/>
      <c r="L136" s="80"/>
      <c r="M136" s="80"/>
      <c r="N136" s="80"/>
      <c r="O136" s="87"/>
      <c r="P136" s="80"/>
      <c r="Q136" s="423"/>
      <c r="R136" s="80"/>
      <c r="S136" s="87"/>
      <c r="T136" s="100">
        <f t="shared" si="23"/>
        <v>0</v>
      </c>
      <c r="U136" s="101">
        <f t="shared" si="24"/>
        <v>0</v>
      </c>
      <c r="V136" s="87"/>
      <c r="W136" s="87"/>
      <c r="X136" s="77"/>
      <c r="Y136" s="77"/>
      <c r="Z136" s="77"/>
    </row>
    <row r="137" spans="1:26" s="78" customFormat="1" ht="18" customHeight="1" x14ac:dyDescent="0.4">
      <c r="A137" s="84"/>
      <c r="B137" s="75"/>
      <c r="C137" s="75"/>
      <c r="D137" s="85"/>
      <c r="E137" s="404"/>
      <c r="F137" s="356"/>
      <c r="G137" s="106"/>
      <c r="H137" s="87"/>
      <c r="I137" s="80"/>
      <c r="J137" s="87"/>
      <c r="K137" s="80"/>
      <c r="L137" s="80"/>
      <c r="M137" s="80"/>
      <c r="N137" s="80"/>
      <c r="O137" s="87"/>
      <c r="P137" s="80"/>
      <c r="Q137" s="423"/>
      <c r="R137" s="80"/>
      <c r="S137" s="87"/>
      <c r="T137" s="100">
        <f t="shared" ref="T137:T138" si="25">+G137+K137+N137+P137-R137</f>
        <v>0</v>
      </c>
      <c r="U137" s="101">
        <f t="shared" ref="U137:U138" si="26">+J137+M137+O137+Q137-S137</f>
        <v>0</v>
      </c>
      <c r="V137" s="87"/>
      <c r="W137" s="87"/>
      <c r="X137" s="77"/>
      <c r="Y137" s="77"/>
      <c r="Z137" s="77"/>
    </row>
    <row r="138" spans="1:26" s="78" customFormat="1" ht="18" customHeight="1" x14ac:dyDescent="0.2">
      <c r="A138" s="84"/>
      <c r="B138" s="85"/>
      <c r="C138" s="85"/>
      <c r="D138" s="85"/>
      <c r="E138" s="45"/>
      <c r="F138" s="86"/>
      <c r="G138" s="80"/>
      <c r="H138" s="87"/>
      <c r="I138" s="87"/>
      <c r="J138" s="87"/>
      <c r="K138" s="80"/>
      <c r="L138" s="87"/>
      <c r="M138" s="87"/>
      <c r="N138" s="80"/>
      <c r="O138" s="87"/>
      <c r="P138" s="80"/>
      <c r="Q138" s="423"/>
      <c r="R138" s="80"/>
      <c r="S138" s="87"/>
      <c r="T138" s="100">
        <f t="shared" si="25"/>
        <v>0</v>
      </c>
      <c r="U138" s="101">
        <f t="shared" si="26"/>
        <v>0</v>
      </c>
      <c r="V138" s="87"/>
      <c r="W138" s="87"/>
      <c r="X138" s="72"/>
      <c r="Y138" s="77"/>
      <c r="Z138" s="77"/>
    </row>
    <row r="139" spans="1:26" s="78" customFormat="1" ht="18" customHeight="1" x14ac:dyDescent="0.2">
      <c r="A139" s="65"/>
      <c r="B139" s="66" t="s">
        <v>31</v>
      </c>
      <c r="C139" s="66"/>
      <c r="D139" s="66"/>
      <c r="E139" s="67" t="s">
        <v>26</v>
      </c>
      <c r="F139" s="68"/>
      <c r="G139" s="69">
        <f t="shared" ref="G139:U139" si="27">SUM(G128:G138)</f>
        <v>8</v>
      </c>
      <c r="H139" s="69">
        <f t="shared" si="27"/>
        <v>7610</v>
      </c>
      <c r="I139" s="69">
        <f t="shared" si="27"/>
        <v>2550</v>
      </c>
      <c r="J139" s="69">
        <f t="shared" si="27"/>
        <v>4030</v>
      </c>
      <c r="K139" s="69">
        <f t="shared" si="27"/>
        <v>58</v>
      </c>
      <c r="L139" s="69">
        <f t="shared" si="27"/>
        <v>37646</v>
      </c>
      <c r="M139" s="69">
        <f t="shared" si="27"/>
        <v>18460</v>
      </c>
      <c r="N139" s="69">
        <f t="shared" si="27"/>
        <v>0</v>
      </c>
      <c r="O139" s="69">
        <f t="shared" si="27"/>
        <v>1092</v>
      </c>
      <c r="P139" s="69">
        <f t="shared" si="27"/>
        <v>0</v>
      </c>
      <c r="Q139" s="420">
        <f t="shared" si="27"/>
        <v>0</v>
      </c>
      <c r="R139" s="69">
        <f t="shared" si="27"/>
        <v>0</v>
      </c>
      <c r="S139" s="69">
        <f t="shared" si="27"/>
        <v>0</v>
      </c>
      <c r="T139" s="69">
        <f t="shared" si="27"/>
        <v>66</v>
      </c>
      <c r="U139" s="369">
        <f t="shared" si="27"/>
        <v>23582</v>
      </c>
      <c r="V139" s="70"/>
      <c r="W139" s="70"/>
      <c r="X139" s="71"/>
      <c r="Y139" s="77"/>
      <c r="Z139" s="77"/>
    </row>
    <row r="140" spans="1:26" s="78" customFormat="1" ht="18" customHeight="1" x14ac:dyDescent="0.4">
      <c r="A140" s="74"/>
      <c r="B140" s="75"/>
      <c r="C140" s="75"/>
      <c r="D140" s="75"/>
      <c r="E140" s="350" t="s">
        <v>34</v>
      </c>
      <c r="F140" s="76"/>
      <c r="G140" s="50"/>
      <c r="H140" s="51"/>
      <c r="I140" s="51"/>
      <c r="J140" s="51"/>
      <c r="K140" s="50"/>
      <c r="L140" s="51"/>
      <c r="M140" s="51"/>
      <c r="N140" s="50"/>
      <c r="O140" s="51"/>
      <c r="P140" s="50"/>
      <c r="Q140" s="421"/>
      <c r="R140" s="50"/>
      <c r="S140" s="51"/>
      <c r="T140" s="50"/>
      <c r="U140" s="51"/>
      <c r="V140" s="51"/>
      <c r="W140" s="51"/>
      <c r="X140" s="77"/>
      <c r="Y140" s="77"/>
      <c r="Z140" s="77"/>
    </row>
    <row r="141" spans="1:26" s="78" customFormat="1" ht="18" customHeight="1" x14ac:dyDescent="0.4">
      <c r="A141" s="285">
        <v>1</v>
      </c>
      <c r="B141" s="75" t="s">
        <v>143</v>
      </c>
      <c r="C141" s="286" t="s">
        <v>114</v>
      </c>
      <c r="D141" s="286" t="s">
        <v>111</v>
      </c>
      <c r="E141" s="366" t="s">
        <v>174</v>
      </c>
      <c r="F141" s="291" t="s">
        <v>160</v>
      </c>
      <c r="G141" s="288"/>
      <c r="H141" s="289"/>
      <c r="I141" s="289"/>
      <c r="J141" s="289"/>
      <c r="K141" s="288">
        <v>4</v>
      </c>
      <c r="L141" s="289">
        <v>527.5</v>
      </c>
      <c r="M141" s="289">
        <v>327.5</v>
      </c>
      <c r="N141" s="288"/>
      <c r="O141" s="289"/>
      <c r="P141" s="288"/>
      <c r="Q141" s="422"/>
      <c r="R141" s="288"/>
      <c r="S141" s="289"/>
      <c r="T141" s="100">
        <f t="shared" ref="T141:T147" si="28">+G141+K141+N141+P141-R141</f>
        <v>4</v>
      </c>
      <c r="U141" s="101">
        <f t="shared" ref="U141:U143" si="29">+J141+M141+O141+Q141-S141</f>
        <v>327.5</v>
      </c>
      <c r="V141" s="289"/>
      <c r="W141" s="289"/>
      <c r="X141" s="290" t="s">
        <v>113</v>
      </c>
      <c r="Y141" s="77"/>
      <c r="Z141" s="77"/>
    </row>
    <row r="142" spans="1:26" s="78" customFormat="1" ht="18" customHeight="1" x14ac:dyDescent="0.4">
      <c r="A142" s="74">
        <v>2</v>
      </c>
      <c r="B142" s="75" t="s">
        <v>143</v>
      </c>
      <c r="C142" s="286" t="s">
        <v>114</v>
      </c>
      <c r="D142" s="286" t="s">
        <v>112</v>
      </c>
      <c r="E142" s="366" t="s">
        <v>175</v>
      </c>
      <c r="F142" s="291" t="s">
        <v>160</v>
      </c>
      <c r="G142" s="50"/>
      <c r="H142" s="51"/>
      <c r="I142" s="51"/>
      <c r="J142" s="51"/>
      <c r="K142" s="50">
        <v>1</v>
      </c>
      <c r="L142" s="51">
        <v>797.5</v>
      </c>
      <c r="M142" s="51">
        <v>747.5</v>
      </c>
      <c r="N142" s="50"/>
      <c r="O142" s="51"/>
      <c r="P142" s="50"/>
      <c r="Q142" s="421"/>
      <c r="R142" s="50"/>
      <c r="S142" s="51"/>
      <c r="T142" s="100">
        <f t="shared" si="28"/>
        <v>1</v>
      </c>
      <c r="U142" s="101">
        <f>+J142+M142+O142+Q142-S142</f>
        <v>747.5</v>
      </c>
      <c r="V142" s="51"/>
      <c r="W142" s="51"/>
      <c r="X142" s="290" t="s">
        <v>113</v>
      </c>
      <c r="Y142" s="77"/>
      <c r="Z142" s="77"/>
    </row>
    <row r="143" spans="1:26" s="78" customFormat="1" ht="18" customHeight="1" x14ac:dyDescent="0.4">
      <c r="A143" s="74">
        <v>3</v>
      </c>
      <c r="B143" s="75" t="s">
        <v>143</v>
      </c>
      <c r="C143" s="286" t="s">
        <v>114</v>
      </c>
      <c r="D143" s="286" t="s">
        <v>115</v>
      </c>
      <c r="E143" s="366" t="s">
        <v>176</v>
      </c>
      <c r="F143" s="291" t="s">
        <v>160</v>
      </c>
      <c r="G143" s="50"/>
      <c r="H143" s="51"/>
      <c r="I143" s="51"/>
      <c r="J143" s="51"/>
      <c r="K143" s="50">
        <v>21</v>
      </c>
      <c r="L143" s="51">
        <v>16454.5</v>
      </c>
      <c r="M143" s="51">
        <v>9750.5</v>
      </c>
      <c r="N143" s="50"/>
      <c r="O143" s="51"/>
      <c r="P143" s="50"/>
      <c r="Q143" s="421"/>
      <c r="R143" s="50"/>
      <c r="S143" s="51"/>
      <c r="T143" s="100">
        <f t="shared" si="28"/>
        <v>21</v>
      </c>
      <c r="U143" s="101">
        <f t="shared" si="29"/>
        <v>9750.5</v>
      </c>
      <c r="V143" s="51"/>
      <c r="W143" s="51"/>
      <c r="X143" s="290" t="s">
        <v>113</v>
      </c>
      <c r="Y143" s="77"/>
      <c r="Z143" s="77"/>
    </row>
    <row r="144" spans="1:26" s="78" customFormat="1" ht="18" customHeight="1" x14ac:dyDescent="0.4">
      <c r="A144" s="74">
        <v>4</v>
      </c>
      <c r="B144" s="75" t="s">
        <v>143</v>
      </c>
      <c r="C144" s="286" t="s">
        <v>114</v>
      </c>
      <c r="D144" s="286" t="s">
        <v>111</v>
      </c>
      <c r="E144" s="366" t="s">
        <v>177</v>
      </c>
      <c r="F144" s="291" t="s">
        <v>160</v>
      </c>
      <c r="G144" s="50"/>
      <c r="H144" s="51"/>
      <c r="I144" s="51"/>
      <c r="J144" s="51"/>
      <c r="K144" s="50">
        <v>1</v>
      </c>
      <c r="L144" s="51">
        <v>355</v>
      </c>
      <c r="M144" s="51">
        <v>255</v>
      </c>
      <c r="N144" s="50"/>
      <c r="O144" s="51"/>
      <c r="P144" s="50"/>
      <c r="Q144" s="421"/>
      <c r="R144" s="50"/>
      <c r="S144" s="51"/>
      <c r="T144" s="100">
        <f t="shared" si="28"/>
        <v>1</v>
      </c>
      <c r="U144" s="101">
        <f t="shared" ref="U144:U147" si="30">+J144+M144+O144+Q144-S144</f>
        <v>255</v>
      </c>
      <c r="V144" s="51"/>
      <c r="W144" s="51"/>
      <c r="X144" s="290" t="s">
        <v>113</v>
      </c>
      <c r="Y144" s="77"/>
      <c r="Z144" s="77"/>
    </row>
    <row r="145" spans="1:26" ht="18" customHeight="1" outlineLevel="1" x14ac:dyDescent="0.4">
      <c r="A145" s="74"/>
      <c r="B145" s="286"/>
      <c r="C145" s="286"/>
      <c r="D145" s="286"/>
      <c r="E145" s="366"/>
      <c r="F145" s="291"/>
      <c r="G145" s="50"/>
      <c r="H145" s="51"/>
      <c r="I145" s="51"/>
      <c r="J145" s="51"/>
      <c r="K145" s="50"/>
      <c r="L145" s="51"/>
      <c r="M145" s="51"/>
      <c r="N145" s="50"/>
      <c r="O145" s="51"/>
      <c r="P145" s="50"/>
      <c r="Q145" s="421"/>
      <c r="R145" s="50"/>
      <c r="S145" s="51"/>
      <c r="T145" s="100">
        <f t="shared" si="28"/>
        <v>0</v>
      </c>
      <c r="U145" s="101">
        <f t="shared" si="30"/>
        <v>0</v>
      </c>
      <c r="V145" s="51"/>
      <c r="W145" s="51"/>
      <c r="X145" s="290"/>
      <c r="Y145" s="72"/>
      <c r="Z145" s="72"/>
    </row>
    <row r="146" spans="1:26" ht="18" customHeight="1" outlineLevel="1" x14ac:dyDescent="0.4">
      <c r="A146" s="74"/>
      <c r="B146" s="286"/>
      <c r="C146" s="286"/>
      <c r="D146" s="75"/>
      <c r="E146" s="366"/>
      <c r="F146" s="291"/>
      <c r="G146" s="50"/>
      <c r="H146" s="51"/>
      <c r="I146" s="51"/>
      <c r="J146" s="51"/>
      <c r="K146" s="50"/>
      <c r="L146" s="51"/>
      <c r="M146" s="51"/>
      <c r="N146" s="50"/>
      <c r="O146" s="51"/>
      <c r="P146" s="50"/>
      <c r="Q146" s="421"/>
      <c r="R146" s="50"/>
      <c r="S146" s="51"/>
      <c r="T146" s="100">
        <f t="shared" si="28"/>
        <v>0</v>
      </c>
      <c r="U146" s="101">
        <f t="shared" si="30"/>
        <v>0</v>
      </c>
      <c r="V146" s="51"/>
      <c r="W146" s="51"/>
      <c r="X146" s="290"/>
      <c r="Y146" s="72"/>
      <c r="Z146" s="72"/>
    </row>
    <row r="147" spans="1:26" ht="18" customHeight="1" outlineLevel="1" x14ac:dyDescent="0.4">
      <c r="A147" s="74"/>
      <c r="B147" s="286"/>
      <c r="C147" s="286"/>
      <c r="D147" s="75"/>
      <c r="E147" s="366"/>
      <c r="F147" s="291"/>
      <c r="G147" s="50"/>
      <c r="H147" s="51"/>
      <c r="I147" s="51"/>
      <c r="J147" s="51"/>
      <c r="K147" s="50"/>
      <c r="L147" s="51"/>
      <c r="M147" s="51"/>
      <c r="N147" s="50"/>
      <c r="O147" s="51"/>
      <c r="P147" s="50"/>
      <c r="Q147" s="421"/>
      <c r="R147" s="50"/>
      <c r="S147" s="51"/>
      <c r="T147" s="100">
        <f t="shared" si="28"/>
        <v>0</v>
      </c>
      <c r="U147" s="101">
        <f t="shared" si="30"/>
        <v>0</v>
      </c>
      <c r="V147" s="51"/>
      <c r="W147" s="51"/>
      <c r="X147" s="290"/>
      <c r="Y147" s="72"/>
      <c r="Z147" s="72"/>
    </row>
    <row r="148" spans="1:26" s="78" customFormat="1" ht="18" customHeight="1" x14ac:dyDescent="0.2">
      <c r="A148" s="74"/>
      <c r="B148" s="75"/>
      <c r="C148" s="75"/>
      <c r="D148" s="75"/>
      <c r="E148" s="45"/>
      <c r="F148" s="76"/>
      <c r="G148" s="50"/>
      <c r="H148" s="50"/>
      <c r="I148" s="51"/>
      <c r="J148" s="50"/>
      <c r="K148" s="50"/>
      <c r="L148" s="50"/>
      <c r="M148" s="50"/>
      <c r="N148" s="50"/>
      <c r="O148" s="51"/>
      <c r="P148" s="50"/>
      <c r="Q148" s="421"/>
      <c r="R148" s="50"/>
      <c r="S148" s="51"/>
      <c r="T148" s="100">
        <f t="shared" ref="T148:T149" si="31">+G148+K148+N148+P148-R148</f>
        <v>0</v>
      </c>
      <c r="U148" s="101">
        <f t="shared" ref="U148:U149" si="32">+J148+M148+O148+Q148-S148</f>
        <v>0</v>
      </c>
      <c r="V148" s="51"/>
      <c r="W148" s="51"/>
      <c r="X148" s="77"/>
      <c r="Y148" s="77"/>
      <c r="Z148" s="77"/>
    </row>
    <row r="149" spans="1:26" s="78" customFormat="1" ht="18" customHeight="1" x14ac:dyDescent="0.2">
      <c r="A149" s="74"/>
      <c r="B149" s="75"/>
      <c r="C149" s="75"/>
      <c r="D149" s="75"/>
      <c r="E149" s="45"/>
      <c r="F149" s="76"/>
      <c r="G149" s="50"/>
      <c r="H149" s="50"/>
      <c r="I149" s="51"/>
      <c r="J149" s="50"/>
      <c r="K149" s="50"/>
      <c r="L149" s="50"/>
      <c r="M149" s="50"/>
      <c r="N149" s="50"/>
      <c r="O149" s="51"/>
      <c r="P149" s="50"/>
      <c r="Q149" s="421"/>
      <c r="R149" s="50"/>
      <c r="S149" s="51"/>
      <c r="T149" s="100">
        <f t="shared" si="31"/>
        <v>0</v>
      </c>
      <c r="U149" s="101">
        <f t="shared" si="32"/>
        <v>0</v>
      </c>
      <c r="V149" s="51"/>
      <c r="W149" s="51"/>
      <c r="X149" s="77"/>
      <c r="Y149" s="77"/>
      <c r="Z149" s="77"/>
    </row>
    <row r="150" spans="1:26" s="78" customFormat="1" ht="18" customHeight="1" x14ac:dyDescent="0.2">
      <c r="A150" s="65"/>
      <c r="B150" s="66" t="s">
        <v>35</v>
      </c>
      <c r="C150" s="66"/>
      <c r="D150" s="66"/>
      <c r="E150" s="67" t="s">
        <v>26</v>
      </c>
      <c r="F150" s="68"/>
      <c r="G150" s="69">
        <f t="shared" ref="G150:U150" si="33">SUM(G141:G149)</f>
        <v>0</v>
      </c>
      <c r="H150" s="69">
        <f t="shared" si="33"/>
        <v>0</v>
      </c>
      <c r="I150" s="69">
        <f t="shared" si="33"/>
        <v>0</v>
      </c>
      <c r="J150" s="69">
        <f t="shared" si="33"/>
        <v>0</v>
      </c>
      <c r="K150" s="69">
        <f t="shared" si="33"/>
        <v>27</v>
      </c>
      <c r="L150" s="69">
        <f t="shared" si="33"/>
        <v>18134.5</v>
      </c>
      <c r="M150" s="69">
        <f t="shared" si="33"/>
        <v>11080.5</v>
      </c>
      <c r="N150" s="69">
        <f t="shared" si="33"/>
        <v>0</v>
      </c>
      <c r="O150" s="69">
        <f t="shared" si="33"/>
        <v>0</v>
      </c>
      <c r="P150" s="69">
        <f t="shared" si="33"/>
        <v>0</v>
      </c>
      <c r="Q150" s="420">
        <f t="shared" si="33"/>
        <v>0</v>
      </c>
      <c r="R150" s="69">
        <f t="shared" si="33"/>
        <v>0</v>
      </c>
      <c r="S150" s="69">
        <f t="shared" si="33"/>
        <v>0</v>
      </c>
      <c r="T150" s="69">
        <f t="shared" si="33"/>
        <v>27</v>
      </c>
      <c r="U150" s="369">
        <f t="shared" si="33"/>
        <v>11080.5</v>
      </c>
      <c r="V150" s="70"/>
      <c r="W150" s="70"/>
      <c r="X150" s="71"/>
      <c r="Y150" s="77"/>
      <c r="Z150" s="77"/>
    </row>
    <row r="151" spans="1:26" s="78" customFormat="1" ht="18" customHeight="1" x14ac:dyDescent="0.4">
      <c r="A151" s="74"/>
      <c r="B151" s="75"/>
      <c r="C151" s="75"/>
      <c r="D151" s="75"/>
      <c r="E151" s="350" t="s">
        <v>38</v>
      </c>
      <c r="F151" s="76"/>
      <c r="G151" s="50"/>
      <c r="H151" s="51"/>
      <c r="I151" s="51"/>
      <c r="J151" s="51"/>
      <c r="K151" s="50"/>
      <c r="L151" s="51"/>
      <c r="M151" s="51"/>
      <c r="N151" s="50"/>
      <c r="O151" s="51"/>
      <c r="P151" s="50"/>
      <c r="Q151" s="421"/>
      <c r="R151" s="50"/>
      <c r="S151" s="51"/>
      <c r="T151" s="50"/>
      <c r="U151" s="51"/>
      <c r="V151" s="51"/>
      <c r="W151" s="51"/>
      <c r="X151" s="77"/>
      <c r="Y151" s="77"/>
      <c r="Z151" s="77"/>
    </row>
    <row r="152" spans="1:26" s="78" customFormat="1" ht="18" customHeight="1" x14ac:dyDescent="0.4">
      <c r="A152" s="285">
        <v>1</v>
      </c>
      <c r="B152" s="286" t="s">
        <v>143</v>
      </c>
      <c r="C152" s="286" t="s">
        <v>118</v>
      </c>
      <c r="D152" s="286" t="s">
        <v>115</v>
      </c>
      <c r="E152" s="366" t="s">
        <v>138</v>
      </c>
      <c r="F152" s="291" t="s">
        <v>142</v>
      </c>
      <c r="G152" s="288"/>
      <c r="H152" s="289"/>
      <c r="I152" s="289"/>
      <c r="J152" s="289"/>
      <c r="K152" s="288">
        <v>3</v>
      </c>
      <c r="L152" s="289">
        <v>996</v>
      </c>
      <c r="M152" s="289">
        <v>973</v>
      </c>
      <c r="N152" s="288"/>
      <c r="O152" s="289"/>
      <c r="P152" s="288"/>
      <c r="Q152" s="422"/>
      <c r="R152" s="288"/>
      <c r="S152" s="289"/>
      <c r="T152" s="100">
        <f t="shared" ref="T152:T155" si="34">+G152+K152+N152+P152-R152</f>
        <v>3</v>
      </c>
      <c r="U152" s="101">
        <f t="shared" ref="U152:U156" si="35">+J152+M152+O152+Q152-S152</f>
        <v>973</v>
      </c>
      <c r="V152" s="289"/>
      <c r="W152" s="289"/>
      <c r="X152" s="77" t="s">
        <v>113</v>
      </c>
      <c r="Y152" s="77"/>
      <c r="Z152" s="77"/>
    </row>
    <row r="153" spans="1:26" s="78" customFormat="1" ht="18" customHeight="1" x14ac:dyDescent="0.4">
      <c r="A153" s="285">
        <v>2</v>
      </c>
      <c r="B153" s="286" t="s">
        <v>143</v>
      </c>
      <c r="C153" s="286" t="s">
        <v>118</v>
      </c>
      <c r="D153" s="286" t="s">
        <v>112</v>
      </c>
      <c r="E153" s="366" t="s">
        <v>139</v>
      </c>
      <c r="F153" s="291" t="s">
        <v>142</v>
      </c>
      <c r="G153" s="288"/>
      <c r="H153" s="289"/>
      <c r="I153" s="289"/>
      <c r="J153" s="289"/>
      <c r="K153" s="288">
        <v>2</v>
      </c>
      <c r="L153" s="289">
        <v>1820</v>
      </c>
      <c r="M153" s="289">
        <v>890</v>
      </c>
      <c r="N153" s="288"/>
      <c r="O153" s="289"/>
      <c r="P153" s="288"/>
      <c r="Q153" s="422"/>
      <c r="R153" s="288"/>
      <c r="S153" s="289"/>
      <c r="T153" s="100">
        <f t="shared" ref="T153" si="36">+G153+K153+N153+P153-R153</f>
        <v>2</v>
      </c>
      <c r="U153" s="101">
        <f t="shared" ref="U153" si="37">+J153+M153+O153+Q153-S153</f>
        <v>890</v>
      </c>
      <c r="V153" s="289"/>
      <c r="W153" s="289"/>
      <c r="X153" s="77" t="s">
        <v>113</v>
      </c>
      <c r="Y153" s="77"/>
      <c r="Z153" s="77"/>
    </row>
    <row r="154" spans="1:26" s="78" customFormat="1" ht="18" customHeight="1" x14ac:dyDescent="0.4">
      <c r="A154" s="74">
        <v>3</v>
      </c>
      <c r="B154" s="286" t="s">
        <v>143</v>
      </c>
      <c r="C154" s="286" t="s">
        <v>118</v>
      </c>
      <c r="D154" s="75" t="s">
        <v>121</v>
      </c>
      <c r="E154" s="366" t="s">
        <v>140</v>
      </c>
      <c r="F154" s="291" t="s">
        <v>142</v>
      </c>
      <c r="G154" s="50"/>
      <c r="H154" s="51"/>
      <c r="I154" s="51"/>
      <c r="J154" s="51"/>
      <c r="K154" s="50">
        <v>2</v>
      </c>
      <c r="L154" s="51">
        <v>330</v>
      </c>
      <c r="M154" s="51">
        <v>330</v>
      </c>
      <c r="N154" s="50"/>
      <c r="O154" s="51"/>
      <c r="P154" s="50"/>
      <c r="Q154" s="421"/>
      <c r="R154" s="50"/>
      <c r="S154" s="51"/>
      <c r="T154" s="100">
        <f t="shared" si="34"/>
        <v>2</v>
      </c>
      <c r="U154" s="101">
        <f t="shared" si="35"/>
        <v>330</v>
      </c>
      <c r="V154" s="51"/>
      <c r="W154" s="289"/>
      <c r="X154" s="77" t="s">
        <v>113</v>
      </c>
      <c r="Y154" s="77"/>
      <c r="Z154" s="77"/>
    </row>
    <row r="155" spans="1:26" s="284" customFormat="1" ht="18" customHeight="1" x14ac:dyDescent="0.4">
      <c r="A155" s="74">
        <v>4</v>
      </c>
      <c r="B155" s="286" t="s">
        <v>143</v>
      </c>
      <c r="C155" s="286" t="s">
        <v>137</v>
      </c>
      <c r="D155" s="75" t="s">
        <v>120</v>
      </c>
      <c r="E155" s="366" t="s">
        <v>141</v>
      </c>
      <c r="F155" s="291" t="s">
        <v>142</v>
      </c>
      <c r="G155" s="50"/>
      <c r="H155" s="51"/>
      <c r="I155" s="51"/>
      <c r="J155" s="51"/>
      <c r="K155" s="50">
        <v>1</v>
      </c>
      <c r="L155" s="51">
        <v>162</v>
      </c>
      <c r="M155" s="51">
        <v>162</v>
      </c>
      <c r="N155" s="50"/>
      <c r="O155" s="51"/>
      <c r="P155" s="50"/>
      <c r="Q155" s="421"/>
      <c r="R155" s="50"/>
      <c r="S155" s="51"/>
      <c r="T155" s="100">
        <f t="shared" si="34"/>
        <v>1</v>
      </c>
      <c r="U155" s="101">
        <f t="shared" si="35"/>
        <v>162</v>
      </c>
      <c r="V155" s="51"/>
      <c r="W155" s="289"/>
      <c r="X155" s="77" t="s">
        <v>113</v>
      </c>
      <c r="Y155" s="290"/>
      <c r="Z155" s="290"/>
    </row>
    <row r="156" spans="1:26" s="284" customFormat="1" ht="18" customHeight="1" x14ac:dyDescent="0.4">
      <c r="A156" s="74"/>
      <c r="B156" s="75"/>
      <c r="C156" s="286"/>
      <c r="D156" s="75"/>
      <c r="E156" s="366"/>
      <c r="F156" s="76"/>
      <c r="G156" s="50"/>
      <c r="H156" s="51"/>
      <c r="I156" s="51"/>
      <c r="J156" s="51"/>
      <c r="K156" s="50"/>
      <c r="L156" s="51"/>
      <c r="M156" s="51"/>
      <c r="N156" s="50"/>
      <c r="O156" s="51"/>
      <c r="P156" s="50"/>
      <c r="Q156" s="421"/>
      <c r="R156" s="50"/>
      <c r="S156" s="51"/>
      <c r="T156" s="100">
        <f t="shared" ref="T156:T159" si="38">+G156+K156+N156+P156-R156</f>
        <v>0</v>
      </c>
      <c r="U156" s="101">
        <f t="shared" si="35"/>
        <v>0</v>
      </c>
      <c r="V156" s="51"/>
      <c r="W156" s="51"/>
      <c r="X156" s="77"/>
      <c r="Y156" s="290"/>
      <c r="Z156" s="290"/>
    </row>
    <row r="157" spans="1:26" s="284" customFormat="1" ht="18" customHeight="1" x14ac:dyDescent="0.4">
      <c r="A157" s="74"/>
      <c r="B157" s="75"/>
      <c r="C157" s="75"/>
      <c r="D157" s="75"/>
      <c r="E157" s="405"/>
      <c r="F157" s="76"/>
      <c r="G157" s="50"/>
      <c r="H157" s="51"/>
      <c r="I157" s="51"/>
      <c r="J157" s="51"/>
      <c r="K157" s="50"/>
      <c r="L157" s="51"/>
      <c r="M157" s="51"/>
      <c r="N157" s="50"/>
      <c r="O157" s="51"/>
      <c r="P157" s="50"/>
      <c r="Q157" s="421"/>
      <c r="R157" s="50"/>
      <c r="S157" s="51"/>
      <c r="T157" s="406">
        <f t="shared" si="38"/>
        <v>0</v>
      </c>
      <c r="U157" s="407">
        <f t="shared" ref="U157:U159" si="39">+J157+M157+O157+Q157-S157</f>
        <v>0</v>
      </c>
      <c r="V157" s="51"/>
      <c r="W157" s="51"/>
      <c r="X157" s="77"/>
      <c r="Y157" s="290"/>
      <c r="Z157" s="290"/>
    </row>
    <row r="158" spans="1:26" s="284" customFormat="1" ht="18" customHeight="1" x14ac:dyDescent="0.2">
      <c r="A158" s="74"/>
      <c r="B158" s="75"/>
      <c r="C158" s="75"/>
      <c r="D158" s="75"/>
      <c r="E158" s="351"/>
      <c r="F158" s="76"/>
      <c r="G158" s="50"/>
      <c r="H158" s="51"/>
      <c r="I158" s="51"/>
      <c r="J158" s="51"/>
      <c r="K158" s="50"/>
      <c r="L158" s="51"/>
      <c r="M158" s="51"/>
      <c r="N158" s="50"/>
      <c r="O158" s="51"/>
      <c r="P158" s="50"/>
      <c r="Q158" s="421"/>
      <c r="R158" s="50"/>
      <c r="S158" s="51"/>
      <c r="T158" s="100">
        <f t="shared" si="38"/>
        <v>0</v>
      </c>
      <c r="U158" s="101">
        <f t="shared" si="39"/>
        <v>0</v>
      </c>
      <c r="V158" s="51"/>
      <c r="W158" s="51"/>
      <c r="X158" s="77"/>
      <c r="Y158" s="290"/>
      <c r="Z158" s="290"/>
    </row>
    <row r="159" spans="1:26" s="78" customFormat="1" ht="18" customHeight="1" x14ac:dyDescent="0.2">
      <c r="A159" s="74"/>
      <c r="B159" s="75"/>
      <c r="C159" s="75"/>
      <c r="D159" s="75"/>
      <c r="E159" s="75"/>
      <c r="F159" s="75"/>
      <c r="G159" s="50"/>
      <c r="H159" s="51"/>
      <c r="I159" s="51"/>
      <c r="J159" s="51"/>
      <c r="K159" s="50"/>
      <c r="L159" s="51"/>
      <c r="M159" s="51"/>
      <c r="N159" s="50"/>
      <c r="O159" s="51"/>
      <c r="P159" s="50"/>
      <c r="Q159" s="421"/>
      <c r="R159" s="50"/>
      <c r="S159" s="51"/>
      <c r="T159" s="100">
        <f t="shared" si="38"/>
        <v>0</v>
      </c>
      <c r="U159" s="101">
        <f t="shared" si="39"/>
        <v>0</v>
      </c>
      <c r="V159" s="135"/>
      <c r="W159" s="51"/>
      <c r="X159" s="136"/>
      <c r="Y159" s="77"/>
      <c r="Z159" s="77"/>
    </row>
    <row r="160" spans="1:26" s="78" customFormat="1" ht="18" customHeight="1" x14ac:dyDescent="0.2">
      <c r="A160" s="107"/>
      <c r="B160" s="108" t="s">
        <v>39</v>
      </c>
      <c r="C160" s="108"/>
      <c r="D160" s="108"/>
      <c r="E160" s="368"/>
      <c r="F160" s="109" t="s">
        <v>117</v>
      </c>
      <c r="G160" s="110">
        <f t="shared" ref="G160:S160" si="40">SUM(G152:G159)</f>
        <v>0</v>
      </c>
      <c r="H160" s="110">
        <f t="shared" si="40"/>
        <v>0</v>
      </c>
      <c r="I160" s="110">
        <f t="shared" si="40"/>
        <v>0</v>
      </c>
      <c r="J160" s="110">
        <f t="shared" si="40"/>
        <v>0</v>
      </c>
      <c r="K160" s="110">
        <f>SUM(K152:K159)</f>
        <v>8</v>
      </c>
      <c r="L160" s="110">
        <f>SUM(L152:L159)</f>
        <v>3308</v>
      </c>
      <c r="M160" s="110">
        <f>SUM(M152:M159)</f>
        <v>2355</v>
      </c>
      <c r="N160" s="110">
        <f t="shared" si="40"/>
        <v>0</v>
      </c>
      <c r="O160" s="110">
        <f t="shared" si="40"/>
        <v>0</v>
      </c>
      <c r="P160" s="110">
        <f t="shared" si="40"/>
        <v>0</v>
      </c>
      <c r="Q160" s="426">
        <f t="shared" si="40"/>
        <v>0</v>
      </c>
      <c r="R160" s="110">
        <f t="shared" si="40"/>
        <v>0</v>
      </c>
      <c r="S160" s="110">
        <f t="shared" si="40"/>
        <v>0</v>
      </c>
      <c r="T160" s="110">
        <f>SUM(T152:T159)</f>
        <v>8</v>
      </c>
      <c r="U160" s="400">
        <f>SUM(U152:U159)</f>
        <v>2355</v>
      </c>
      <c r="V160" s="111"/>
      <c r="W160" s="111"/>
      <c r="X160" s="112"/>
      <c r="Y160" s="77"/>
      <c r="Z160" s="77"/>
    </row>
    <row r="161" spans="1:26" s="78" customFormat="1" ht="18" customHeight="1" x14ac:dyDescent="0.2">
      <c r="A161" s="496" t="s">
        <v>40</v>
      </c>
      <c r="B161" s="497"/>
      <c r="C161" s="497"/>
      <c r="D161" s="497"/>
      <c r="E161" s="497"/>
      <c r="F161" s="498"/>
      <c r="G161" s="128">
        <f t="shared" ref="G161:U161" si="41">G160+G150+G139+G126+G109+G93+G60+G73</f>
        <v>4599</v>
      </c>
      <c r="H161" s="128">
        <f t="shared" si="41"/>
        <v>3867404</v>
      </c>
      <c r="I161" s="128">
        <f t="shared" si="41"/>
        <v>471717</v>
      </c>
      <c r="J161" s="128">
        <f t="shared" si="41"/>
        <v>2399106</v>
      </c>
      <c r="K161" s="128">
        <f t="shared" si="41"/>
        <v>319</v>
      </c>
      <c r="L161" s="128">
        <f t="shared" si="41"/>
        <v>124562.5</v>
      </c>
      <c r="M161" s="128">
        <f t="shared" si="41"/>
        <v>100247.05</v>
      </c>
      <c r="N161" s="128">
        <f t="shared" si="41"/>
        <v>0</v>
      </c>
      <c r="O161" s="128">
        <f t="shared" si="41"/>
        <v>1092</v>
      </c>
      <c r="P161" s="128">
        <f t="shared" si="41"/>
        <v>5</v>
      </c>
      <c r="Q161" s="427">
        <f t="shared" si="41"/>
        <v>21275</v>
      </c>
      <c r="R161" s="128">
        <f t="shared" si="41"/>
        <v>79</v>
      </c>
      <c r="S161" s="128">
        <f t="shared" si="41"/>
        <v>12886</v>
      </c>
      <c r="T161" s="128">
        <f t="shared" si="41"/>
        <v>4844</v>
      </c>
      <c r="U161" s="401">
        <f t="shared" si="41"/>
        <v>2508834.0499999998</v>
      </c>
      <c r="V161" s="129"/>
      <c r="W161" s="129"/>
      <c r="X161" s="130"/>
      <c r="Y161" s="77"/>
      <c r="Z161" s="77"/>
    </row>
    <row r="162" spans="1:26" s="78" customFormat="1" ht="18" customHeight="1" x14ac:dyDescent="0.2">
      <c r="A162" s="115"/>
      <c r="B162" s="116"/>
      <c r="C162" s="116"/>
      <c r="D162" s="116"/>
      <c r="E162" s="116"/>
      <c r="F162" s="499"/>
      <c r="G162" s="499"/>
      <c r="H162" s="117"/>
      <c r="I162" s="117"/>
      <c r="J162" s="117"/>
      <c r="K162" s="118"/>
      <c r="L162" s="117"/>
      <c r="M162" s="117"/>
      <c r="N162" s="118"/>
      <c r="O162" s="117"/>
      <c r="P162" s="118"/>
      <c r="Q162" s="428"/>
      <c r="R162" s="118"/>
      <c r="S162" s="117"/>
      <c r="T162" s="118"/>
      <c r="U162" s="119"/>
      <c r="V162" s="117"/>
      <c r="W162" s="117"/>
      <c r="X162" s="73"/>
      <c r="Y162" s="77"/>
      <c r="Z162" s="77"/>
    </row>
    <row r="163" spans="1:26" s="78" customFormat="1" ht="18" customHeight="1" x14ac:dyDescent="0.2">
      <c r="A163" s="115"/>
      <c r="B163" s="116"/>
      <c r="C163" s="116"/>
      <c r="D163" s="116"/>
      <c r="E163" s="116"/>
      <c r="F163" s="121"/>
      <c r="G163" s="118"/>
      <c r="H163" s="117"/>
      <c r="I163" s="117"/>
      <c r="J163" s="117"/>
      <c r="K163" s="118"/>
      <c r="L163" s="117"/>
      <c r="M163" s="117"/>
      <c r="N163" s="118"/>
      <c r="O163" s="117"/>
      <c r="P163" s="118"/>
      <c r="Q163" s="428"/>
      <c r="R163" s="118"/>
      <c r="S163" s="117"/>
      <c r="T163" s="118"/>
      <c r="U163" s="119"/>
      <c r="V163" s="117"/>
      <c r="W163" s="117"/>
      <c r="X163" s="73"/>
      <c r="Y163" s="77"/>
      <c r="Z163" s="77"/>
    </row>
    <row r="164" spans="1:26" s="78" customFormat="1" ht="18" customHeight="1" x14ac:dyDescent="0.2">
      <c r="A164" s="115"/>
      <c r="B164" s="116"/>
      <c r="C164" s="116"/>
      <c r="D164" s="116"/>
      <c r="E164" s="116"/>
      <c r="F164" s="121"/>
      <c r="G164" s="118"/>
      <c r="H164" s="117"/>
      <c r="I164" s="117"/>
      <c r="J164" s="117"/>
      <c r="K164" s="118"/>
      <c r="L164" s="117"/>
      <c r="M164" s="117"/>
      <c r="N164" s="118"/>
      <c r="O164" s="117"/>
      <c r="P164" s="118"/>
      <c r="Q164" s="428"/>
      <c r="R164" s="118"/>
      <c r="S164" s="117"/>
      <c r="T164" s="118"/>
      <c r="U164" s="119"/>
      <c r="V164" s="117"/>
      <c r="W164" s="117"/>
      <c r="X164" s="73"/>
      <c r="Y164" s="77"/>
      <c r="Z164" s="77"/>
    </row>
    <row r="165" spans="1:26" s="78" customFormat="1" ht="18" customHeight="1" x14ac:dyDescent="0.2">
      <c r="A165" s="115"/>
      <c r="B165" s="116"/>
      <c r="C165" s="116"/>
      <c r="D165" s="116"/>
      <c r="E165" s="116"/>
      <c r="F165" s="121"/>
      <c r="G165" s="118"/>
      <c r="H165" s="117"/>
      <c r="I165" s="117"/>
      <c r="J165" s="117"/>
      <c r="K165" s="118"/>
      <c r="L165" s="117"/>
      <c r="M165" s="117"/>
      <c r="N165" s="118"/>
      <c r="O165" s="117"/>
      <c r="P165" s="118"/>
      <c r="Q165" s="428"/>
      <c r="R165" s="118"/>
      <c r="S165" s="117"/>
      <c r="T165" s="118"/>
      <c r="U165" s="119"/>
      <c r="V165" s="117"/>
      <c r="W165" s="117"/>
      <c r="X165" s="73"/>
      <c r="Y165" s="77"/>
      <c r="Z165" s="77"/>
    </row>
    <row r="166" spans="1:26" s="78" customFormat="1" ht="18" customHeight="1" x14ac:dyDescent="0.2">
      <c r="A166" s="115"/>
      <c r="B166" s="116"/>
      <c r="C166" s="116"/>
      <c r="D166" s="116"/>
      <c r="E166" s="116"/>
      <c r="F166" s="121"/>
      <c r="G166" s="118"/>
      <c r="H166" s="367"/>
      <c r="I166" s="117"/>
      <c r="J166" s="117"/>
      <c r="K166" s="118"/>
      <c r="L166" s="117"/>
      <c r="M166" s="117"/>
      <c r="N166" s="118"/>
      <c r="O166" s="117"/>
      <c r="P166" s="118"/>
      <c r="Q166" s="428"/>
      <c r="R166" s="118"/>
      <c r="S166" s="117"/>
      <c r="T166" s="118"/>
      <c r="U166" s="119"/>
      <c r="V166" s="117"/>
      <c r="W166" s="117"/>
      <c r="X166" s="73"/>
      <c r="Y166" s="77"/>
      <c r="Z166" s="77"/>
    </row>
    <row r="167" spans="1:26" s="78" customFormat="1" ht="18" customHeight="1" x14ac:dyDescent="0.2">
      <c r="A167" s="115"/>
      <c r="B167" s="116"/>
      <c r="C167" s="116"/>
      <c r="D167" s="116"/>
      <c r="E167" s="116"/>
      <c r="F167" s="121"/>
      <c r="G167" s="118"/>
      <c r="H167" s="117"/>
      <c r="I167" s="117"/>
      <c r="J167" s="117"/>
      <c r="K167" s="118"/>
      <c r="L167" s="117"/>
      <c r="M167" s="117"/>
      <c r="N167" s="118"/>
      <c r="O167" s="117"/>
      <c r="P167" s="118"/>
      <c r="Q167" s="428"/>
      <c r="R167" s="118"/>
      <c r="S167" s="117"/>
      <c r="T167" s="118"/>
      <c r="U167" s="119"/>
      <c r="V167" s="117"/>
      <c r="W167" s="117"/>
      <c r="X167" s="73"/>
      <c r="Y167" s="77"/>
      <c r="Z167" s="77"/>
    </row>
    <row r="168" spans="1:26" s="78" customFormat="1" ht="18" customHeight="1" x14ac:dyDescent="0.2">
      <c r="A168" s="115"/>
      <c r="B168" s="116"/>
      <c r="C168" s="116"/>
      <c r="D168" s="116"/>
      <c r="E168" s="116"/>
      <c r="F168" s="121"/>
      <c r="G168" s="118"/>
      <c r="H168" s="117"/>
      <c r="I168" s="117"/>
      <c r="J168" s="117"/>
      <c r="K168" s="118"/>
      <c r="L168" s="117"/>
      <c r="M168" s="117"/>
      <c r="N168" s="118"/>
      <c r="O168" s="117"/>
      <c r="P168" s="118"/>
      <c r="Q168" s="428"/>
      <c r="R168" s="118"/>
      <c r="S168" s="117"/>
      <c r="T168" s="118"/>
      <c r="U168" s="119"/>
      <c r="V168" s="117"/>
      <c r="W168" s="117"/>
      <c r="X168" s="73"/>
      <c r="Y168" s="373"/>
      <c r="Z168" s="373"/>
    </row>
    <row r="169" spans="1:26" s="78" customFormat="1" ht="18" customHeight="1" x14ac:dyDescent="0.2">
      <c r="A169" s="115"/>
      <c r="B169" s="116"/>
      <c r="C169" s="116"/>
      <c r="D169" s="116"/>
      <c r="E169" s="116"/>
      <c r="F169" s="121"/>
      <c r="G169" s="118"/>
      <c r="H169" s="117"/>
      <c r="I169" s="117"/>
      <c r="J169" s="117"/>
      <c r="K169" s="118"/>
      <c r="L169" s="117"/>
      <c r="M169" s="117"/>
      <c r="N169" s="118"/>
      <c r="O169" s="117"/>
      <c r="P169" s="118"/>
      <c r="Q169" s="428"/>
      <c r="R169" s="118"/>
      <c r="S169" s="117"/>
      <c r="T169" s="118"/>
      <c r="U169" s="119"/>
      <c r="V169" s="117"/>
      <c r="W169" s="117"/>
      <c r="X169" s="73"/>
      <c r="Y169" s="113"/>
      <c r="Z169" s="113"/>
    </row>
    <row r="170" spans="1:26" s="114" customFormat="1" ht="22.5" customHeight="1" x14ac:dyDescent="0.2">
      <c r="A170" s="115"/>
      <c r="B170" s="116"/>
      <c r="C170" s="116"/>
      <c r="D170" s="116"/>
      <c r="E170" s="116"/>
      <c r="F170" s="121"/>
      <c r="G170" s="118"/>
      <c r="H170" s="117"/>
      <c r="I170" s="117"/>
      <c r="J170" s="117"/>
      <c r="K170" s="118"/>
      <c r="L170" s="117"/>
      <c r="M170" s="117"/>
      <c r="N170" s="118"/>
      <c r="O170" s="117"/>
      <c r="P170" s="118"/>
      <c r="Q170" s="428"/>
      <c r="R170" s="118"/>
      <c r="S170" s="117"/>
      <c r="T170" s="118"/>
      <c r="U170" s="119"/>
      <c r="V170" s="117"/>
      <c r="W170" s="117"/>
      <c r="X170" s="73"/>
      <c r="Y170" s="131"/>
      <c r="Z170" s="131"/>
    </row>
  </sheetData>
  <autoFilter ref="A5:DB56">
    <sortState ref="A6:DB14">
      <sortCondition ref="A5"/>
    </sortState>
  </autoFilter>
  <mergeCells count="19">
    <mergeCell ref="Z2:Z3"/>
    <mergeCell ref="A161:F161"/>
    <mergeCell ref="F162:G162"/>
    <mergeCell ref="P2:Q2"/>
    <mergeCell ref="R2:S2"/>
    <mergeCell ref="T2:U2"/>
    <mergeCell ref="V2:W2"/>
    <mergeCell ref="X2:X3"/>
    <mergeCell ref="Y2:Y3"/>
    <mergeCell ref="A1:X1"/>
    <mergeCell ref="A2:A3"/>
    <mergeCell ref="B2:B3"/>
    <mergeCell ref="C2:C3"/>
    <mergeCell ref="D2:D3"/>
    <mergeCell ref="E2:E3"/>
    <mergeCell ref="F2:F3"/>
    <mergeCell ref="G2:J2"/>
    <mergeCell ref="K2:M2"/>
    <mergeCell ref="N2:O2"/>
  </mergeCells>
  <printOptions horizontalCentered="1"/>
  <pageMargins left="0.15748031496062992" right="0.15748031496062992" top="0.39370078740157483" bottom="0.31496062992125984" header="0.39370078740157483" footer="0.31496062992125984"/>
  <pageSetup paperSize="9" orientation="landscape" r:id="rId1"/>
  <headerFooter alignWithMargins="0">
    <oddFooter>&amp;A&amp;Rหน้าที่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37"/>
  <sheetViews>
    <sheetView zoomScaleNormal="100" zoomScaleSheet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6" sqref="J16"/>
    </sheetView>
  </sheetViews>
  <sheetFormatPr defaultColWidth="9.140625" defaultRowHeight="12.75" x14ac:dyDescent="0.2"/>
  <cols>
    <col min="1" max="1" width="28.28515625" style="265" customWidth="1"/>
    <col min="2" max="2" width="13.28515625" style="265" customWidth="1"/>
    <col min="3" max="3" width="13.7109375" style="265" customWidth="1"/>
    <col min="4" max="4" width="12.85546875" style="265" bestFit="1" customWidth="1"/>
    <col min="5" max="5" width="11.28515625" style="265" bestFit="1" customWidth="1"/>
    <col min="6" max="6" width="12.85546875" style="265" bestFit="1" customWidth="1"/>
    <col min="7" max="7" width="15.140625" style="265" bestFit="1" customWidth="1"/>
    <col min="8" max="9" width="12.140625" style="265" bestFit="1" customWidth="1"/>
    <col min="10" max="10" width="12.85546875" style="265" bestFit="1" customWidth="1"/>
    <col min="11" max="11" width="14.28515625" style="265" customWidth="1"/>
    <col min="12" max="16384" width="9.140625" style="265"/>
  </cols>
  <sheetData>
    <row r="1" spans="1:24" ht="26.25" x14ac:dyDescent="0.55000000000000004">
      <c r="A1" s="524" t="s">
        <v>132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2" spans="1:24" ht="36" customHeight="1" x14ac:dyDescent="0.2">
      <c r="A2" s="266" t="s">
        <v>79</v>
      </c>
      <c r="B2" s="267" t="s">
        <v>80</v>
      </c>
      <c r="C2" s="267" t="s">
        <v>81</v>
      </c>
      <c r="D2" s="268" t="s">
        <v>82</v>
      </c>
      <c r="E2" s="268" t="s">
        <v>83</v>
      </c>
      <c r="F2" s="268" t="s">
        <v>84</v>
      </c>
      <c r="G2" s="268" t="s">
        <v>85</v>
      </c>
      <c r="H2" s="268" t="s">
        <v>86</v>
      </c>
      <c r="I2" s="268" t="s">
        <v>87</v>
      </c>
      <c r="J2" s="269" t="s">
        <v>106</v>
      </c>
      <c r="K2" s="269" t="s">
        <v>88</v>
      </c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ht="23.25" x14ac:dyDescent="0.5">
      <c r="A3" s="271" t="s">
        <v>80</v>
      </c>
      <c r="B3" s="391" t="s">
        <v>89</v>
      </c>
      <c r="C3" s="391">
        <f>Hcodeพรเจริญ!U14</f>
        <v>2262.9</v>
      </c>
      <c r="D3" s="391">
        <f>Hcodeโซ่พิสัย!U18</f>
        <v>29758</v>
      </c>
      <c r="E3" s="391">
        <f>Hcodeเซกา!U12</f>
        <v>5153</v>
      </c>
      <c r="F3" s="391">
        <f>Hcodeปากคาด!U21</f>
        <v>216055</v>
      </c>
      <c r="G3" s="391">
        <f>Hcodeบึงโขงหลง!U11</f>
        <v>1199</v>
      </c>
      <c r="H3" s="391">
        <f>Hcodeศรีวิไล!U13</f>
        <v>9750.5</v>
      </c>
      <c r="I3" s="391">
        <f>Hcodeบุ่งคล้า!U11</f>
        <v>973</v>
      </c>
      <c r="J3" s="394">
        <f>SUM(B3:I3)</f>
        <v>265151.40000000002</v>
      </c>
      <c r="K3" s="395">
        <f>B11-J3</f>
        <v>1716806.6</v>
      </c>
    </row>
    <row r="4" spans="1:24" ht="23.25" x14ac:dyDescent="0.5">
      <c r="A4" s="271" t="s">
        <v>90</v>
      </c>
      <c r="B4" s="391">
        <f>Hcodeบึงกาฬ!U22</f>
        <v>396386</v>
      </c>
      <c r="C4" s="391" t="s">
        <v>89</v>
      </c>
      <c r="D4" s="391">
        <f>Hcodeโซ่พิสัย!U32</f>
        <v>52252</v>
      </c>
      <c r="E4" s="391">
        <f>Hcodeเซกา!U21</f>
        <v>17126</v>
      </c>
      <c r="F4" s="391">
        <f>Hcodeปากคาด!U31</f>
        <v>490</v>
      </c>
      <c r="G4" s="391">
        <f>Hcodeบึงโขงหลง!U18</f>
        <v>495</v>
      </c>
      <c r="H4" s="391">
        <f>Hcodeศรีวิไล!U21</f>
        <v>582.5</v>
      </c>
      <c r="I4" s="391">
        <f>Hcodeบุ่งคล้า!U17</f>
        <v>0</v>
      </c>
      <c r="J4" s="394">
        <f>SUM(B4:I4)</f>
        <v>467331.5</v>
      </c>
      <c r="K4" s="395">
        <f>C11-J4</f>
        <v>-444176.95</v>
      </c>
    </row>
    <row r="5" spans="1:24" ht="23.25" x14ac:dyDescent="0.5">
      <c r="A5" s="271" t="s">
        <v>82</v>
      </c>
      <c r="B5" s="391">
        <f>Hcodeบึงกาฬ!U39</f>
        <v>526994</v>
      </c>
      <c r="C5" s="391">
        <f>Hcodeพรเจริญ!U22</f>
        <v>35</v>
      </c>
      <c r="D5" s="391" t="s">
        <v>89</v>
      </c>
      <c r="E5" s="391">
        <f>Hcodeเซกา!U29</f>
        <v>0</v>
      </c>
      <c r="F5" s="391">
        <f>Hcodeปากคาด!U45</f>
        <v>43534</v>
      </c>
      <c r="G5" s="391">
        <f>Hcodeบึงโขงหลง!U26</f>
        <v>2085</v>
      </c>
      <c r="H5" s="391">
        <f>Hcodeศรีวิไล!U29</f>
        <v>0</v>
      </c>
      <c r="I5" s="391">
        <f>Hcodeบุ่งคล้า!U23</f>
        <v>0</v>
      </c>
      <c r="J5" s="394">
        <f t="shared" ref="J5:J10" si="0">SUM(B5:I5)</f>
        <v>572648</v>
      </c>
      <c r="K5" s="395">
        <f>D11-J5</f>
        <v>-448990</v>
      </c>
    </row>
    <row r="6" spans="1:24" ht="23.25" x14ac:dyDescent="0.5">
      <c r="A6" s="271" t="s">
        <v>83</v>
      </c>
      <c r="B6" s="391">
        <f>Hcodeบึงกาฬ!U56</f>
        <v>136154</v>
      </c>
      <c r="C6" s="391">
        <f>Hcodeพรเจริญ!U36</f>
        <v>18841.7</v>
      </c>
      <c r="D6" s="391">
        <f>Hcodeโซ่พิสัย!U41</f>
        <v>583</v>
      </c>
      <c r="E6" s="391">
        <v>0</v>
      </c>
      <c r="F6" s="391">
        <f>Hcodeปากคาด!U54</f>
        <v>2957</v>
      </c>
      <c r="G6" s="391">
        <f>Hcodeบึงโขงหลง!U35</f>
        <v>14149</v>
      </c>
      <c r="H6" s="391">
        <f>Hcodeศรีวิไล!U39</f>
        <v>747.5</v>
      </c>
      <c r="I6" s="391">
        <f>Hcodeบุ่งคล้า!U31</f>
        <v>890</v>
      </c>
      <c r="J6" s="394">
        <f t="shared" si="0"/>
        <v>174322.2</v>
      </c>
      <c r="K6" s="395">
        <f>E11-J6</f>
        <v>-95462.200000000012</v>
      </c>
    </row>
    <row r="7" spans="1:24" ht="23.25" x14ac:dyDescent="0.5">
      <c r="A7" s="271" t="s">
        <v>84</v>
      </c>
      <c r="B7" s="391">
        <f>Hcodeบึงกาฬ!U71</f>
        <v>279925</v>
      </c>
      <c r="C7" s="391">
        <f>Hcodeพรเจริญ!U45</f>
        <v>0</v>
      </c>
      <c r="D7" s="391">
        <f>Hcodeโซ่พิสัย!U54</f>
        <v>39206</v>
      </c>
      <c r="E7" s="391">
        <f>Hcodeเซกา!U37</f>
        <v>315</v>
      </c>
      <c r="F7" s="391">
        <v>0</v>
      </c>
      <c r="G7" s="391">
        <f>Hcodeบึงโขงหลง!U43</f>
        <v>700</v>
      </c>
      <c r="H7" s="391">
        <f>Hcodeศรีวิไล!U46</f>
        <v>0</v>
      </c>
      <c r="I7" s="391">
        <f>Hcodeบุ่งคล้า!U38</f>
        <v>330</v>
      </c>
      <c r="J7" s="394">
        <f t="shared" si="0"/>
        <v>320476</v>
      </c>
      <c r="K7" s="395">
        <f>F11-J7</f>
        <v>-56290</v>
      </c>
    </row>
    <row r="8" spans="1:24" ht="23.25" x14ac:dyDescent="0.5">
      <c r="A8" s="271" t="s">
        <v>85</v>
      </c>
      <c r="B8" s="391">
        <f>Hcodeบึงกาฬ!U86</f>
        <v>133000</v>
      </c>
      <c r="C8" s="391">
        <f>Hcodeพรเจริญ!U52</f>
        <v>0</v>
      </c>
      <c r="D8" s="391">
        <f>Hcodeโซ่พิสัย!U61</f>
        <v>36</v>
      </c>
      <c r="E8" s="391">
        <f>Hcodeเซกา!U46</f>
        <v>50456</v>
      </c>
      <c r="F8" s="391">
        <f>Hcodeปากคาด!U72</f>
        <v>0</v>
      </c>
      <c r="G8" s="391" t="s">
        <v>89</v>
      </c>
      <c r="H8" s="391">
        <f>Hcodeศรีวิไล!U54</f>
        <v>0</v>
      </c>
      <c r="I8" s="391">
        <f>Hcodeบุ่งคล้า!U44</f>
        <v>162</v>
      </c>
      <c r="J8" s="394">
        <f t="shared" si="0"/>
        <v>183654</v>
      </c>
      <c r="K8" s="395">
        <f>G11-J8</f>
        <v>-160072</v>
      </c>
    </row>
    <row r="9" spans="1:24" ht="23.25" x14ac:dyDescent="0.5">
      <c r="A9" s="271" t="s">
        <v>86</v>
      </c>
      <c r="B9" s="391">
        <f>Hcodeบึงกาฬ!U106</f>
        <v>370660</v>
      </c>
      <c r="C9" s="391">
        <f>Hcodeพรเจริญ!U63</f>
        <v>2014.95</v>
      </c>
      <c r="D9" s="391">
        <f>Hcodeโซ่พิสัย!U70</f>
        <v>1823</v>
      </c>
      <c r="E9" s="391">
        <f>Hcodeเซกา!U54</f>
        <v>4132</v>
      </c>
      <c r="F9" s="391">
        <f>Hcodeปากคาด!U64</f>
        <v>450</v>
      </c>
      <c r="G9" s="391">
        <f>Hcodeบึงโขงหลง!U51</f>
        <v>2250</v>
      </c>
      <c r="H9" s="391" t="s">
        <v>89</v>
      </c>
      <c r="I9" s="391">
        <f>Hcodeบุ่งคล้า!U50</f>
        <v>0</v>
      </c>
      <c r="J9" s="394">
        <f t="shared" si="0"/>
        <v>381329.95</v>
      </c>
      <c r="K9" s="395">
        <f>H11-J9</f>
        <v>-370249.45</v>
      </c>
    </row>
    <row r="10" spans="1:24" ht="23.25" x14ac:dyDescent="0.5">
      <c r="A10" s="271" t="s">
        <v>87</v>
      </c>
      <c r="B10" s="391">
        <f>Hcodeบึงกาฬ!U122</f>
        <v>138839</v>
      </c>
      <c r="C10" s="391">
        <f>Hcodeพรเจริญ!U72</f>
        <v>0</v>
      </c>
      <c r="D10" s="391">
        <f>Hcodeโซ่พิสัย!U76</f>
        <v>0</v>
      </c>
      <c r="E10" s="391">
        <f>Hcodeเซกา!U62</f>
        <v>1678</v>
      </c>
      <c r="F10" s="391">
        <f>Hcodeปากคาด!U80</f>
        <v>700</v>
      </c>
      <c r="G10" s="391">
        <f>Hcodeบึงโขงหลง!U59</f>
        <v>2704</v>
      </c>
      <c r="H10" s="391">
        <f>Hcodeศรีวิไล!U61</f>
        <v>0</v>
      </c>
      <c r="I10" s="391" t="s">
        <v>89</v>
      </c>
      <c r="J10" s="394">
        <f t="shared" si="0"/>
        <v>143921</v>
      </c>
      <c r="K10" s="395">
        <f>I11-J10</f>
        <v>-141566</v>
      </c>
    </row>
    <row r="11" spans="1:24" ht="33" customHeight="1" x14ac:dyDescent="0.5">
      <c r="A11" s="269" t="s">
        <v>107</v>
      </c>
      <c r="B11" s="392">
        <f t="shared" ref="B11:I11" si="1">SUM(B3:B10)</f>
        <v>1981958</v>
      </c>
      <c r="C11" s="392">
        <f t="shared" si="1"/>
        <v>23154.550000000003</v>
      </c>
      <c r="D11" s="392">
        <f t="shared" si="1"/>
        <v>123658</v>
      </c>
      <c r="E11" s="392">
        <f t="shared" si="1"/>
        <v>78860</v>
      </c>
      <c r="F11" s="392">
        <f t="shared" si="1"/>
        <v>264186</v>
      </c>
      <c r="G11" s="392">
        <f t="shared" si="1"/>
        <v>23582</v>
      </c>
      <c r="H11" s="392">
        <f t="shared" si="1"/>
        <v>11080.5</v>
      </c>
      <c r="I11" s="392">
        <f t="shared" si="1"/>
        <v>2355</v>
      </c>
      <c r="J11" s="396">
        <f>SUM(J3:J10)</f>
        <v>2508834.0499999998</v>
      </c>
      <c r="K11" s="395">
        <f t="shared" ref="K11" si="2">SUM(K3:K10)</f>
        <v>0</v>
      </c>
    </row>
    <row r="13" spans="1:24" ht="26.25" x14ac:dyDescent="0.55000000000000004">
      <c r="A13" s="475" t="s">
        <v>239</v>
      </c>
      <c r="B13" s="476"/>
      <c r="C13" s="473"/>
      <c r="D13" s="473"/>
      <c r="E13" s="473"/>
      <c r="F13" s="473"/>
      <c r="G13" s="473"/>
      <c r="H13" s="473"/>
      <c r="I13" s="473"/>
      <c r="J13" s="473"/>
      <c r="K13" s="474"/>
    </row>
    <row r="14" spans="1:24" x14ac:dyDescent="0.2">
      <c r="K14" s="272"/>
    </row>
    <row r="15" spans="1:24" x14ac:dyDescent="0.2">
      <c r="B15" s="273"/>
      <c r="K15" s="272"/>
    </row>
    <row r="16" spans="1:24" x14ac:dyDescent="0.2">
      <c r="F16" s="272"/>
      <c r="K16" s="272"/>
    </row>
    <row r="17" spans="2:2" x14ac:dyDescent="0.2">
      <c r="B17" s="441"/>
    </row>
    <row r="36" spans="1:6" ht="18" x14ac:dyDescent="0.4">
      <c r="A36" s="274"/>
    </row>
    <row r="37" spans="1:6" ht="14.25" x14ac:dyDescent="0.3">
      <c r="F37" s="275"/>
    </row>
  </sheetData>
  <mergeCells count="1">
    <mergeCell ref="A1:K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84" orientation="landscape" r:id="rId1"/>
  <headerFooter>
    <oddFooter>&amp;C&amp;D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123"/>
  <sheetViews>
    <sheetView view="pageBreakPreview" zoomScale="150" zoomScaleNormal="110" zoomScaleSheetLayoutView="150" workbookViewId="0">
      <pane ySplit="4" topLeftCell="A20" activePane="bottomLeft" state="frozen"/>
      <selection activeCell="B1" sqref="B1"/>
      <selection pane="bottomLeft" activeCell="I25" sqref="I25"/>
    </sheetView>
  </sheetViews>
  <sheetFormatPr defaultColWidth="9.140625" defaultRowHeight="12.75" x14ac:dyDescent="0.2"/>
  <cols>
    <col min="1" max="1" width="6" style="115" customWidth="1"/>
    <col min="2" max="3" width="5" style="116" customWidth="1"/>
    <col min="4" max="4" width="11.5703125" style="116" customWidth="1"/>
    <col min="5" max="5" width="14.42578125" style="116" customWidth="1"/>
    <col min="6" max="6" width="6.5703125" style="121" customWidth="1"/>
    <col min="7" max="7" width="4.5703125" style="118" customWidth="1"/>
    <col min="8" max="8" width="8.140625" style="117" customWidth="1"/>
    <col min="9" max="9" width="5" style="117" customWidth="1"/>
    <col min="10" max="10" width="7.85546875" style="117" customWidth="1"/>
    <col min="11" max="11" width="3" style="118" customWidth="1"/>
    <col min="12" max="12" width="5.85546875" style="117" customWidth="1"/>
    <col min="13" max="13" width="5.7109375" style="117" customWidth="1"/>
    <col min="14" max="14" width="3.28515625" style="118" customWidth="1"/>
    <col min="15" max="15" width="5.28515625" style="117" customWidth="1"/>
    <col min="16" max="16" width="4.42578125" style="118" customWidth="1"/>
    <col min="17" max="17" width="7.42578125" style="117" bestFit="1" customWidth="1"/>
    <col min="18" max="18" width="3.5703125" style="118" customWidth="1"/>
    <col min="19" max="19" width="6.42578125" style="117" customWidth="1"/>
    <col min="20" max="20" width="4.140625" style="118" customWidth="1"/>
    <col min="21" max="21" width="8.42578125" style="119" customWidth="1"/>
    <col min="22" max="22" width="4.7109375" style="117" customWidth="1"/>
    <col min="23" max="23" width="5.28515625" style="117" customWidth="1"/>
    <col min="24" max="24" width="11.140625" style="73" customWidth="1"/>
    <col min="25" max="25" width="6.7109375" style="120" customWidth="1"/>
    <col min="26" max="26" width="5.42578125" style="120" customWidth="1"/>
    <col min="27" max="27" width="10.28515625" style="73" bestFit="1" customWidth="1"/>
    <col min="28" max="28" width="3" style="73" customWidth="1"/>
    <col min="29" max="16384" width="9.140625" style="73"/>
  </cols>
  <sheetData>
    <row r="1" spans="1:106" s="4" customFormat="1" ht="21" customHeight="1" x14ac:dyDescent="0.45">
      <c r="A1" s="479" t="s">
        <v>124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1"/>
      <c r="Z1" s="2"/>
      <c r="AA1" s="3"/>
      <c r="AB1" s="3"/>
    </row>
    <row r="2" spans="1:106" s="4" customFormat="1" ht="18" x14ac:dyDescent="0.4">
      <c r="A2" s="480" t="s">
        <v>0</v>
      </c>
      <c r="B2" s="482" t="s">
        <v>1</v>
      </c>
      <c r="C2" s="482" t="s">
        <v>2</v>
      </c>
      <c r="D2" s="484" t="s">
        <v>3</v>
      </c>
      <c r="E2" s="484" t="s">
        <v>4</v>
      </c>
      <c r="F2" s="484" t="s">
        <v>5</v>
      </c>
      <c r="G2" s="486" t="s">
        <v>6</v>
      </c>
      <c r="H2" s="487"/>
      <c r="I2" s="487"/>
      <c r="J2" s="488"/>
      <c r="K2" s="486" t="s">
        <v>7</v>
      </c>
      <c r="L2" s="487"/>
      <c r="M2" s="488"/>
      <c r="N2" s="492" t="s">
        <v>8</v>
      </c>
      <c r="O2" s="493"/>
      <c r="P2" s="492" t="s">
        <v>9</v>
      </c>
      <c r="Q2" s="493"/>
      <c r="R2" s="500" t="s">
        <v>10</v>
      </c>
      <c r="S2" s="501"/>
      <c r="T2" s="502" t="s">
        <v>11</v>
      </c>
      <c r="U2" s="503"/>
      <c r="V2" s="502" t="s">
        <v>12</v>
      </c>
      <c r="W2" s="504"/>
      <c r="X2" s="505" t="s">
        <v>13</v>
      </c>
      <c r="Y2" s="507" t="s">
        <v>14</v>
      </c>
      <c r="Z2" s="494" t="s">
        <v>15</v>
      </c>
      <c r="AA2" s="3"/>
      <c r="AB2" s="3"/>
      <c r="AC2" s="3"/>
    </row>
    <row r="3" spans="1:106" s="4" customFormat="1" ht="18" x14ac:dyDescent="0.4">
      <c r="A3" s="481"/>
      <c r="B3" s="483"/>
      <c r="C3" s="483"/>
      <c r="D3" s="485"/>
      <c r="E3" s="485"/>
      <c r="F3" s="485"/>
      <c r="G3" s="5" t="s">
        <v>16</v>
      </c>
      <c r="H3" s="6" t="s">
        <v>17</v>
      </c>
      <c r="I3" s="6" t="s">
        <v>18</v>
      </c>
      <c r="J3" s="6" t="s">
        <v>19</v>
      </c>
      <c r="K3" s="7" t="s">
        <v>16</v>
      </c>
      <c r="L3" s="6" t="s">
        <v>17</v>
      </c>
      <c r="M3" s="6" t="s">
        <v>19</v>
      </c>
      <c r="N3" s="7" t="s">
        <v>16</v>
      </c>
      <c r="O3" s="8" t="s">
        <v>19</v>
      </c>
      <c r="P3" s="9" t="s">
        <v>16</v>
      </c>
      <c r="Q3" s="8" t="s">
        <v>19</v>
      </c>
      <c r="R3" s="5" t="s">
        <v>16</v>
      </c>
      <c r="S3" s="6" t="s">
        <v>20</v>
      </c>
      <c r="T3" s="10" t="s">
        <v>16</v>
      </c>
      <c r="U3" s="11"/>
      <c r="V3" s="12" t="s">
        <v>21</v>
      </c>
      <c r="W3" s="12" t="s">
        <v>22</v>
      </c>
      <c r="X3" s="506"/>
      <c r="Y3" s="508"/>
      <c r="Z3" s="495"/>
      <c r="AA3" s="3"/>
      <c r="AB3" s="3"/>
      <c r="AC3" s="3"/>
    </row>
    <row r="4" spans="1:106" s="4" customFormat="1" ht="18" x14ac:dyDescent="0.4">
      <c r="A4" s="13"/>
      <c r="B4" s="14"/>
      <c r="C4" s="14"/>
      <c r="D4" s="15"/>
      <c r="E4" s="15"/>
      <c r="F4" s="15"/>
      <c r="G4" s="16"/>
      <c r="H4" s="17"/>
      <c r="I4" s="17"/>
      <c r="J4" s="17"/>
      <c r="K4" s="18"/>
      <c r="L4" s="17"/>
      <c r="M4" s="17"/>
      <c r="N4" s="18"/>
      <c r="O4" s="19"/>
      <c r="P4" s="20"/>
      <c r="Q4" s="19"/>
      <c r="R4" s="16"/>
      <c r="S4" s="17"/>
      <c r="T4" s="21"/>
      <c r="U4" s="22"/>
      <c r="V4" s="23"/>
      <c r="W4" s="23"/>
      <c r="X4" s="24"/>
      <c r="Y4" s="25"/>
      <c r="Z4" s="26"/>
      <c r="AA4" s="3"/>
      <c r="AB4" s="3"/>
      <c r="AC4" s="3"/>
    </row>
    <row r="5" spans="1:106" s="175" customFormat="1" ht="18" x14ac:dyDescent="0.4">
      <c r="A5" s="164"/>
      <c r="B5" s="165"/>
      <c r="C5" s="165"/>
      <c r="D5" s="166"/>
      <c r="E5" s="176" t="s">
        <v>41</v>
      </c>
      <c r="F5" s="166"/>
      <c r="G5" s="167"/>
      <c r="H5" s="168"/>
      <c r="I5" s="168"/>
      <c r="J5" s="168"/>
      <c r="K5" s="167"/>
      <c r="L5" s="168"/>
      <c r="M5" s="168"/>
      <c r="N5" s="167"/>
      <c r="O5" s="169"/>
      <c r="P5" s="170"/>
      <c r="Q5" s="169"/>
      <c r="R5" s="167"/>
      <c r="S5" s="168"/>
      <c r="T5" s="171"/>
      <c r="U5" s="172"/>
      <c r="V5" s="173"/>
      <c r="W5" s="173"/>
      <c r="X5" s="174"/>
      <c r="Y5" s="25"/>
      <c r="Z5" s="26"/>
      <c r="AA5" s="3"/>
      <c r="AB5" s="3"/>
      <c r="AC5" s="3"/>
    </row>
    <row r="6" spans="1:106" s="4" customFormat="1" ht="18" x14ac:dyDescent="0.4">
      <c r="A6" s="42">
        <v>1</v>
      </c>
      <c r="B6" s="43" t="s">
        <v>143</v>
      </c>
      <c r="C6" s="44" t="s">
        <v>115</v>
      </c>
      <c r="D6" s="385" t="s">
        <v>111</v>
      </c>
      <c r="E6" s="45" t="s">
        <v>186</v>
      </c>
      <c r="F6" s="45" t="s">
        <v>192</v>
      </c>
      <c r="G6" s="46">
        <v>609</v>
      </c>
      <c r="H6" s="46">
        <v>662258</v>
      </c>
      <c r="I6" s="46">
        <v>20150</v>
      </c>
      <c r="J6" s="46">
        <v>315636</v>
      </c>
      <c r="K6" s="46"/>
      <c r="L6" s="47"/>
      <c r="M6" s="47"/>
      <c r="N6" s="46"/>
      <c r="O6" s="48"/>
      <c r="P6" s="49"/>
      <c r="Q6" s="418"/>
      <c r="R6" s="46"/>
      <c r="S6" s="47"/>
      <c r="T6" s="384">
        <v>609</v>
      </c>
      <c r="U6" s="51">
        <v>315636</v>
      </c>
      <c r="V6" s="52"/>
      <c r="W6" s="52"/>
      <c r="X6" s="53" t="s">
        <v>113</v>
      </c>
      <c r="Y6" s="54"/>
      <c r="Z6" s="55"/>
      <c r="AA6" s="40"/>
      <c r="AB6" s="40"/>
      <c r="AC6" s="40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</row>
    <row r="7" spans="1:106" s="4" customFormat="1" ht="18" x14ac:dyDescent="0.4">
      <c r="A7" s="42">
        <v>2</v>
      </c>
      <c r="B7" s="43" t="s">
        <v>143</v>
      </c>
      <c r="C7" s="44" t="s">
        <v>115</v>
      </c>
      <c r="D7" s="385" t="s">
        <v>111</v>
      </c>
      <c r="E7" s="45" t="s">
        <v>193</v>
      </c>
      <c r="F7" s="45" t="s">
        <v>192</v>
      </c>
      <c r="G7" s="56">
        <v>20</v>
      </c>
      <c r="H7" s="56"/>
      <c r="I7" s="56">
        <v>80750</v>
      </c>
      <c r="J7" s="387">
        <v>80750</v>
      </c>
      <c r="K7" s="56"/>
      <c r="L7" s="57"/>
      <c r="M7" s="57"/>
      <c r="N7" s="56"/>
      <c r="O7" s="58"/>
      <c r="P7" s="59"/>
      <c r="Q7" s="414"/>
      <c r="R7" s="56"/>
      <c r="S7" s="57"/>
      <c r="T7" s="384">
        <v>20</v>
      </c>
      <c r="U7" s="51">
        <v>80750</v>
      </c>
      <c r="V7" s="60"/>
      <c r="W7" s="60"/>
      <c r="X7" s="53" t="s">
        <v>219</v>
      </c>
      <c r="Y7" s="61"/>
      <c r="Z7" s="62"/>
      <c r="AA7" s="40"/>
      <c r="AB7" s="40"/>
      <c r="AC7" s="40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</row>
    <row r="8" spans="1:106" s="4" customFormat="1" ht="18" x14ac:dyDescent="0.4">
      <c r="A8" s="42"/>
      <c r="B8" s="43"/>
      <c r="C8" s="44" t="s">
        <v>115</v>
      </c>
      <c r="D8" s="385" t="s">
        <v>111</v>
      </c>
      <c r="E8" s="45"/>
      <c r="F8" s="45"/>
      <c r="G8" s="56"/>
      <c r="H8" s="56"/>
      <c r="I8" s="56"/>
      <c r="J8" s="56"/>
      <c r="K8" s="56"/>
      <c r="L8" s="57"/>
      <c r="M8" s="57"/>
      <c r="N8" s="56"/>
      <c r="O8" s="58"/>
      <c r="P8" s="59"/>
      <c r="Q8" s="414"/>
      <c r="R8" s="56"/>
      <c r="S8" s="57"/>
      <c r="T8" s="50">
        <f t="shared" ref="T8:T10" si="0">+G8+K8+N8+P8-R8</f>
        <v>0</v>
      </c>
      <c r="U8" s="51">
        <f t="shared" ref="U8:U10" si="1">+J8+M8+O8+Q8-S8</f>
        <v>0</v>
      </c>
      <c r="V8" s="60"/>
      <c r="W8" s="60"/>
      <c r="X8" s="53"/>
      <c r="Y8" s="61"/>
      <c r="Z8" s="62"/>
      <c r="AA8" s="40"/>
      <c r="AB8" s="40"/>
      <c r="AC8" s="40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06" s="4" customFormat="1" ht="18" x14ac:dyDescent="0.4">
      <c r="A9" s="42"/>
      <c r="B9" s="43"/>
      <c r="C9" s="44" t="s">
        <v>115</v>
      </c>
      <c r="D9" s="385" t="s">
        <v>111</v>
      </c>
      <c r="E9" s="45"/>
      <c r="F9" s="45"/>
      <c r="G9" s="56"/>
      <c r="H9" s="56"/>
      <c r="I9" s="56"/>
      <c r="J9" s="56"/>
      <c r="K9" s="56"/>
      <c r="L9" s="57"/>
      <c r="M9" s="57"/>
      <c r="N9" s="56"/>
      <c r="O9" s="58"/>
      <c r="P9" s="59"/>
      <c r="Q9" s="414"/>
      <c r="R9" s="56"/>
      <c r="S9" s="57"/>
      <c r="T9" s="50">
        <f t="shared" si="0"/>
        <v>0</v>
      </c>
      <c r="U9" s="51">
        <f t="shared" si="1"/>
        <v>0</v>
      </c>
      <c r="V9" s="60"/>
      <c r="W9" s="60"/>
      <c r="X9" s="53"/>
      <c r="Y9" s="61"/>
      <c r="Z9" s="62"/>
      <c r="AA9" s="40"/>
      <c r="AB9" s="40"/>
      <c r="AC9" s="40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</row>
    <row r="10" spans="1:106" s="4" customFormat="1" ht="18" x14ac:dyDescent="0.4">
      <c r="A10" s="42"/>
      <c r="B10" s="43"/>
      <c r="C10" s="44" t="s">
        <v>115</v>
      </c>
      <c r="D10" s="385" t="s">
        <v>111</v>
      </c>
      <c r="E10" s="366"/>
      <c r="F10" s="291"/>
      <c r="G10" s="56"/>
      <c r="H10" s="56"/>
      <c r="I10" s="56"/>
      <c r="J10" s="56"/>
      <c r="K10" s="56"/>
      <c r="L10" s="57"/>
      <c r="M10" s="57"/>
      <c r="N10" s="56"/>
      <c r="O10" s="58"/>
      <c r="P10" s="59"/>
      <c r="Q10" s="414"/>
      <c r="R10" s="56"/>
      <c r="S10" s="57"/>
      <c r="T10" s="50">
        <f t="shared" si="0"/>
        <v>0</v>
      </c>
      <c r="U10" s="51">
        <f t="shared" si="1"/>
        <v>0</v>
      </c>
      <c r="V10" s="60"/>
      <c r="W10" s="60"/>
      <c r="X10" s="53"/>
      <c r="Y10" s="133"/>
      <c r="Z10" s="62"/>
      <c r="AA10" s="40"/>
      <c r="AB10" s="40"/>
      <c r="AC10" s="40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</row>
    <row r="11" spans="1:106" s="4" customFormat="1" ht="18" x14ac:dyDescent="0.4">
      <c r="A11" s="177"/>
      <c r="B11" s="43"/>
      <c r="C11" s="44" t="s">
        <v>115</v>
      </c>
      <c r="D11" s="386" t="s">
        <v>111</v>
      </c>
      <c r="E11" s="45"/>
      <c r="F11" s="45"/>
      <c r="G11" s="300"/>
      <c r="H11" s="56"/>
      <c r="I11" s="56"/>
      <c r="J11" s="56"/>
      <c r="K11" s="56"/>
      <c r="L11" s="57"/>
      <c r="M11" s="57"/>
      <c r="N11" s="56"/>
      <c r="O11" s="58"/>
      <c r="P11" s="59"/>
      <c r="Q11" s="414"/>
      <c r="R11" s="56"/>
      <c r="S11" s="57"/>
      <c r="T11" s="50">
        <f t="shared" ref="T11" si="2">+G11+K11+N11+P11-R11</f>
        <v>0</v>
      </c>
      <c r="U11" s="51">
        <f t="shared" ref="U11" si="3">+J11+M11+O11+Q11-S11</f>
        <v>0</v>
      </c>
      <c r="V11" s="60"/>
      <c r="W11" s="304"/>
      <c r="X11" s="53"/>
      <c r="Y11" s="133"/>
      <c r="Z11" s="62"/>
      <c r="AA11" s="40"/>
      <c r="AB11" s="40"/>
      <c r="AC11" s="40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</row>
    <row r="12" spans="1:106" s="175" customFormat="1" ht="18" x14ac:dyDescent="0.4">
      <c r="A12" s="42"/>
      <c r="B12" s="43"/>
      <c r="C12" s="44" t="s">
        <v>115</v>
      </c>
      <c r="D12" s="385" t="s">
        <v>111</v>
      </c>
      <c r="E12" s="45"/>
      <c r="F12" s="45"/>
      <c r="G12" s="300"/>
      <c r="H12" s="56"/>
      <c r="I12" s="56"/>
      <c r="J12" s="56"/>
      <c r="K12" s="56"/>
      <c r="L12" s="57"/>
      <c r="M12" s="57"/>
      <c r="N12" s="56"/>
      <c r="O12" s="58"/>
      <c r="P12" s="59"/>
      <c r="Q12" s="414"/>
      <c r="R12" s="56"/>
      <c r="S12" s="57"/>
      <c r="T12" s="50">
        <f t="shared" ref="T12:T14" si="4">+G12+K12+N12+P12-R12</f>
        <v>0</v>
      </c>
      <c r="U12" s="51">
        <f t="shared" ref="U12:U14" si="5">+J12+M12+O12+Q12-S12</f>
        <v>0</v>
      </c>
      <c r="V12" s="60"/>
      <c r="W12" s="60"/>
      <c r="X12" s="53"/>
      <c r="Y12" s="371"/>
      <c r="Z12" s="365"/>
      <c r="AA12" s="3"/>
      <c r="AB12" s="3"/>
      <c r="AC12" s="3"/>
    </row>
    <row r="13" spans="1:106" s="175" customFormat="1" ht="18" x14ac:dyDescent="0.4">
      <c r="A13" s="442"/>
      <c r="B13" s="43"/>
      <c r="C13" s="44" t="s">
        <v>115</v>
      </c>
      <c r="D13" s="385" t="s">
        <v>111</v>
      </c>
      <c r="E13" s="45"/>
      <c r="F13" s="45"/>
      <c r="G13" s="300"/>
      <c r="H13" s="56"/>
      <c r="I13" s="56"/>
      <c r="J13" s="56"/>
      <c r="K13" s="56"/>
      <c r="L13" s="57"/>
      <c r="M13" s="57"/>
      <c r="N13" s="56"/>
      <c r="O13" s="58"/>
      <c r="P13" s="59"/>
      <c r="Q13" s="414"/>
      <c r="R13" s="56"/>
      <c r="S13" s="57"/>
      <c r="T13" s="50">
        <f t="shared" si="4"/>
        <v>0</v>
      </c>
      <c r="U13" s="51">
        <f t="shared" si="5"/>
        <v>0</v>
      </c>
      <c r="V13" s="60"/>
      <c r="W13" s="60"/>
      <c r="X13" s="53"/>
      <c r="Y13" s="464"/>
      <c r="Z13" s="185"/>
      <c r="AA13" s="3"/>
      <c r="AB13" s="3"/>
      <c r="AC13" s="3"/>
    </row>
    <row r="14" spans="1:106" s="175" customFormat="1" ht="18" x14ac:dyDescent="0.4">
      <c r="A14" s="442"/>
      <c r="B14" s="43"/>
      <c r="C14" s="44" t="s">
        <v>115</v>
      </c>
      <c r="D14" s="385" t="s">
        <v>111</v>
      </c>
      <c r="E14" s="45"/>
      <c r="F14" s="45"/>
      <c r="G14" s="300"/>
      <c r="H14" s="56"/>
      <c r="I14" s="56"/>
      <c r="J14" s="56"/>
      <c r="K14" s="56"/>
      <c r="L14" s="57"/>
      <c r="M14" s="57"/>
      <c r="N14" s="56"/>
      <c r="O14" s="58"/>
      <c r="P14" s="59"/>
      <c r="Q14" s="414"/>
      <c r="R14" s="56"/>
      <c r="S14" s="57"/>
      <c r="T14" s="50">
        <f t="shared" si="4"/>
        <v>0</v>
      </c>
      <c r="U14" s="51">
        <f t="shared" si="5"/>
        <v>0</v>
      </c>
      <c r="V14" s="60"/>
      <c r="W14" s="60"/>
      <c r="X14" s="53"/>
      <c r="Y14" s="464"/>
      <c r="Z14" s="185"/>
      <c r="AA14" s="3"/>
      <c r="AB14" s="3"/>
      <c r="AC14" s="3"/>
    </row>
    <row r="15" spans="1:106" s="175" customFormat="1" ht="18" x14ac:dyDescent="0.4">
      <c r="A15" s="442"/>
      <c r="B15" s="43"/>
      <c r="C15" s="44"/>
      <c r="D15" s="385"/>
      <c r="E15" s="45"/>
      <c r="F15" s="45"/>
      <c r="G15" s="56"/>
      <c r="H15" s="56"/>
      <c r="I15" s="56"/>
      <c r="J15" s="56"/>
      <c r="K15" s="56"/>
      <c r="L15" s="57"/>
      <c r="M15" s="57"/>
      <c r="N15" s="56"/>
      <c r="O15" s="58"/>
      <c r="P15" s="59"/>
      <c r="Q15" s="414"/>
      <c r="R15" s="56"/>
      <c r="S15" s="57"/>
      <c r="T15" s="50">
        <v>0</v>
      </c>
      <c r="U15" s="51">
        <f t="shared" ref="U15:U18" si="6">+J15+M15+O15+Q15-S15</f>
        <v>0</v>
      </c>
      <c r="V15" s="60"/>
      <c r="W15" s="60"/>
      <c r="X15" s="53"/>
      <c r="Y15" s="464"/>
      <c r="Z15" s="185"/>
      <c r="AA15" s="3"/>
      <c r="AB15" s="3"/>
      <c r="AC15" s="3"/>
    </row>
    <row r="16" spans="1:106" s="175" customFormat="1" ht="18" x14ac:dyDescent="0.4">
      <c r="A16" s="442"/>
      <c r="B16" s="43"/>
      <c r="C16" s="44"/>
      <c r="D16" s="385"/>
      <c r="E16" s="45"/>
      <c r="F16" s="45"/>
      <c r="G16" s="56"/>
      <c r="H16" s="56"/>
      <c r="I16" s="56"/>
      <c r="J16" s="56"/>
      <c r="K16" s="56"/>
      <c r="L16" s="57"/>
      <c r="M16" s="57"/>
      <c r="N16" s="56"/>
      <c r="O16" s="58"/>
      <c r="P16" s="59"/>
      <c r="Q16" s="414"/>
      <c r="R16" s="56"/>
      <c r="S16" s="57"/>
      <c r="T16" s="50">
        <v>0</v>
      </c>
      <c r="U16" s="51">
        <f t="shared" si="6"/>
        <v>0</v>
      </c>
      <c r="V16" s="60"/>
      <c r="W16" s="60"/>
      <c r="X16" s="53"/>
      <c r="Y16" s="464"/>
      <c r="Z16" s="185"/>
      <c r="AA16" s="3"/>
      <c r="AB16" s="3"/>
      <c r="AC16" s="3"/>
    </row>
    <row r="17" spans="1:106" s="175" customFormat="1" ht="18" x14ac:dyDescent="0.4">
      <c r="A17" s="442"/>
      <c r="B17" s="43"/>
      <c r="C17" s="44"/>
      <c r="D17" s="385"/>
      <c r="E17" s="45"/>
      <c r="F17" s="45"/>
      <c r="G17" s="56"/>
      <c r="H17" s="56"/>
      <c r="I17" s="56"/>
      <c r="J17" s="56"/>
      <c r="K17" s="56"/>
      <c r="L17" s="57"/>
      <c r="M17" s="57"/>
      <c r="N17" s="56"/>
      <c r="O17" s="58"/>
      <c r="P17" s="59"/>
      <c r="Q17" s="414"/>
      <c r="R17" s="56"/>
      <c r="S17" s="57"/>
      <c r="T17" s="50">
        <v>0</v>
      </c>
      <c r="U17" s="51">
        <f t="shared" si="6"/>
        <v>0</v>
      </c>
      <c r="V17" s="60"/>
      <c r="W17" s="60"/>
      <c r="X17" s="53"/>
      <c r="Y17" s="464"/>
      <c r="Z17" s="185"/>
      <c r="AA17" s="3"/>
      <c r="AB17" s="3"/>
      <c r="AC17" s="3"/>
    </row>
    <row r="18" spans="1:106" s="175" customFormat="1" ht="18" x14ac:dyDescent="0.4">
      <c r="A18" s="442"/>
      <c r="B18" s="43"/>
      <c r="C18" s="44"/>
      <c r="D18" s="385"/>
      <c r="E18" s="45"/>
      <c r="F18" s="45"/>
      <c r="G18" s="56"/>
      <c r="H18" s="56"/>
      <c r="I18" s="56"/>
      <c r="J18" s="56"/>
      <c r="K18" s="56"/>
      <c r="L18" s="57"/>
      <c r="M18" s="57"/>
      <c r="N18" s="56"/>
      <c r="O18" s="58"/>
      <c r="P18" s="59"/>
      <c r="Q18" s="414"/>
      <c r="R18" s="56"/>
      <c r="S18" s="57"/>
      <c r="T18" s="50">
        <v>0</v>
      </c>
      <c r="U18" s="51">
        <f t="shared" si="6"/>
        <v>0</v>
      </c>
      <c r="V18" s="60"/>
      <c r="W18" s="60"/>
      <c r="X18" s="53"/>
      <c r="Y18" s="464"/>
      <c r="Z18" s="185"/>
      <c r="AA18" s="3"/>
      <c r="AB18" s="3"/>
      <c r="AC18" s="3"/>
    </row>
    <row r="19" spans="1:106" s="175" customFormat="1" ht="18" x14ac:dyDescent="0.4">
      <c r="A19" s="285"/>
      <c r="B19" s="286"/>
      <c r="C19" s="85"/>
      <c r="D19" s="286"/>
      <c r="E19" s="366"/>
      <c r="F19" s="291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422"/>
      <c r="R19" s="288"/>
      <c r="S19" s="288"/>
      <c r="T19" s="50">
        <f t="shared" ref="T19:T20" si="7">+G19+K19+N19+P19-R19</f>
        <v>0</v>
      </c>
      <c r="U19" s="51">
        <f t="shared" ref="U19:U20" si="8">+J19+M19+O19+Q19-S19</f>
        <v>0</v>
      </c>
      <c r="V19" s="289"/>
      <c r="W19" s="289"/>
      <c r="X19" s="290"/>
      <c r="Y19" s="464"/>
      <c r="Z19" s="185"/>
      <c r="AA19" s="3"/>
      <c r="AB19" s="3"/>
      <c r="AC19" s="3"/>
    </row>
    <row r="20" spans="1:106" s="175" customFormat="1" ht="18" x14ac:dyDescent="0.4">
      <c r="A20" s="285"/>
      <c r="B20" s="286"/>
      <c r="C20" s="85"/>
      <c r="D20" s="286"/>
      <c r="E20" s="366"/>
      <c r="F20" s="291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422"/>
      <c r="R20" s="288"/>
      <c r="S20" s="288"/>
      <c r="T20" s="50">
        <f t="shared" si="7"/>
        <v>0</v>
      </c>
      <c r="U20" s="51">
        <f t="shared" si="8"/>
        <v>0</v>
      </c>
      <c r="V20" s="289"/>
      <c r="W20" s="289"/>
      <c r="X20" s="290"/>
      <c r="Y20" s="464"/>
      <c r="Z20" s="185"/>
      <c r="AA20" s="3"/>
      <c r="AB20" s="3"/>
      <c r="AC20" s="3"/>
    </row>
    <row r="21" spans="1:106" s="175" customFormat="1" ht="18" x14ac:dyDescent="0.4">
      <c r="A21" s="442"/>
      <c r="B21" s="43"/>
      <c r="C21" s="44"/>
      <c r="D21" s="385"/>
      <c r="E21" s="45"/>
      <c r="F21" s="45"/>
      <c r="G21" s="56"/>
      <c r="H21" s="56"/>
      <c r="I21" s="56"/>
      <c r="J21" s="56"/>
      <c r="K21" s="56"/>
      <c r="L21" s="57"/>
      <c r="M21" s="57"/>
      <c r="N21" s="56"/>
      <c r="O21" s="58"/>
      <c r="P21" s="59"/>
      <c r="Q21" s="414"/>
      <c r="R21" s="56"/>
      <c r="S21" s="57"/>
      <c r="T21" s="50">
        <f>+G21+K21+N21+P21-R21</f>
        <v>0</v>
      </c>
      <c r="U21" s="51">
        <f>+J21+M21+O21+Q21-S21</f>
        <v>0</v>
      </c>
      <c r="V21" s="60"/>
      <c r="W21" s="60"/>
      <c r="X21" s="53"/>
      <c r="Y21" s="184"/>
      <c r="Z21" s="185"/>
      <c r="AA21" s="3"/>
      <c r="AB21" s="3"/>
      <c r="AC21" s="3"/>
    </row>
    <row r="22" spans="1:106" s="4" customFormat="1" ht="18" x14ac:dyDescent="0.4">
      <c r="A22" s="141"/>
      <c r="B22" s="142"/>
      <c r="C22" s="143"/>
      <c r="D22" s="144"/>
      <c r="E22" s="144" t="s">
        <v>26</v>
      </c>
      <c r="F22" s="144"/>
      <c r="G22" s="145">
        <f t="shared" ref="G22:T22" si="9">SUM(G6:G21)</f>
        <v>629</v>
      </c>
      <c r="H22" s="145">
        <f t="shared" si="9"/>
        <v>662258</v>
      </c>
      <c r="I22" s="145">
        <f t="shared" si="9"/>
        <v>100900</v>
      </c>
      <c r="J22" s="145">
        <f t="shared" si="9"/>
        <v>396386</v>
      </c>
      <c r="K22" s="145">
        <f t="shared" si="9"/>
        <v>0</v>
      </c>
      <c r="L22" s="145">
        <f t="shared" si="9"/>
        <v>0</v>
      </c>
      <c r="M22" s="145">
        <f t="shared" si="9"/>
        <v>0</v>
      </c>
      <c r="N22" s="145">
        <f t="shared" si="9"/>
        <v>0</v>
      </c>
      <c r="O22" s="145">
        <f t="shared" si="9"/>
        <v>0</v>
      </c>
      <c r="P22" s="145">
        <f t="shared" si="9"/>
        <v>0</v>
      </c>
      <c r="Q22" s="145">
        <f t="shared" si="9"/>
        <v>0</v>
      </c>
      <c r="R22" s="145">
        <f t="shared" si="9"/>
        <v>0</v>
      </c>
      <c r="S22" s="145">
        <f t="shared" si="9"/>
        <v>0</v>
      </c>
      <c r="T22" s="145">
        <f t="shared" si="9"/>
        <v>629</v>
      </c>
      <c r="U22" s="145">
        <f>SUM(U6:U21)</f>
        <v>396386</v>
      </c>
      <c r="V22" s="146"/>
      <c r="W22" s="146"/>
      <c r="X22" s="147"/>
      <c r="Y22" s="148"/>
      <c r="Z22" s="149"/>
      <c r="AA22" s="40"/>
      <c r="AB22" s="40"/>
      <c r="AC22" s="40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</row>
    <row r="23" spans="1:106" s="175" customFormat="1" ht="18" x14ac:dyDescent="0.4">
      <c r="A23" s="177"/>
      <c r="B23" s="178"/>
      <c r="C23" s="179"/>
      <c r="D23" s="180"/>
      <c r="E23" s="180"/>
      <c r="F23" s="180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2"/>
      <c r="W23" s="182"/>
      <c r="X23" s="183"/>
      <c r="Y23" s="184"/>
      <c r="Z23" s="185"/>
      <c r="AA23" s="3"/>
      <c r="AB23" s="3"/>
      <c r="AC23" s="3"/>
    </row>
    <row r="24" spans="1:106" s="4" customFormat="1" ht="18" x14ac:dyDescent="0.4">
      <c r="A24" s="42"/>
      <c r="B24" s="43"/>
      <c r="C24" s="44"/>
      <c r="D24" s="45"/>
      <c r="E24" s="140" t="s">
        <v>42</v>
      </c>
      <c r="F24" s="45"/>
      <c r="G24" s="56"/>
      <c r="H24" s="56"/>
      <c r="I24" s="56"/>
      <c r="J24" s="56"/>
      <c r="K24" s="56"/>
      <c r="L24" s="57"/>
      <c r="M24" s="57"/>
      <c r="N24" s="56"/>
      <c r="O24" s="58"/>
      <c r="P24" s="59"/>
      <c r="Q24" s="58"/>
      <c r="R24" s="56"/>
      <c r="S24" s="57"/>
      <c r="T24" s="50"/>
      <c r="U24" s="51"/>
      <c r="V24" s="60"/>
      <c r="W24" s="60"/>
      <c r="X24" s="53"/>
      <c r="Y24" s="61"/>
      <c r="Z24" s="62"/>
      <c r="AA24" s="40"/>
      <c r="AB24" s="40"/>
      <c r="AC24" s="40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s="4" customFormat="1" ht="18" x14ac:dyDescent="0.4">
      <c r="A25" s="42">
        <v>1</v>
      </c>
      <c r="B25" s="43" t="s">
        <v>143</v>
      </c>
      <c r="C25" s="44" t="s">
        <v>115</v>
      </c>
      <c r="D25" s="385" t="s">
        <v>119</v>
      </c>
      <c r="E25" s="45" t="s">
        <v>221</v>
      </c>
      <c r="F25" s="45" t="s">
        <v>192</v>
      </c>
      <c r="G25" s="56">
        <v>976</v>
      </c>
      <c r="H25" s="56">
        <v>986750</v>
      </c>
      <c r="I25" s="56">
        <v>29797</v>
      </c>
      <c r="J25" s="56">
        <v>489301</v>
      </c>
      <c r="K25" s="56"/>
      <c r="L25" s="57"/>
      <c r="M25" s="57"/>
      <c r="N25" s="56"/>
      <c r="O25" s="58"/>
      <c r="P25" s="59"/>
      <c r="Q25" s="414"/>
      <c r="R25" s="56">
        <v>55</v>
      </c>
      <c r="S25" s="57">
        <v>11807</v>
      </c>
      <c r="T25" s="384">
        <f t="shared" ref="T25" si="10">+G25+K25+N25+P25-R25</f>
        <v>921</v>
      </c>
      <c r="U25" s="51">
        <f t="shared" ref="U25" si="11">+J25+M25+O25+Q25-S25</f>
        <v>477494</v>
      </c>
      <c r="V25" s="60"/>
      <c r="W25" s="60"/>
      <c r="X25" s="53" t="s">
        <v>113</v>
      </c>
      <c r="Y25" s="61"/>
      <c r="Z25" s="62"/>
      <c r="AA25" s="40"/>
      <c r="AB25" s="40"/>
      <c r="AC25" s="40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</row>
    <row r="26" spans="1:106" s="4" customFormat="1" ht="18" x14ac:dyDescent="0.4">
      <c r="A26" s="42">
        <v>2</v>
      </c>
      <c r="B26" s="43" t="s">
        <v>143</v>
      </c>
      <c r="C26" s="44" t="s">
        <v>115</v>
      </c>
      <c r="D26" s="385" t="s">
        <v>119</v>
      </c>
      <c r="E26" s="45" t="s">
        <v>194</v>
      </c>
      <c r="F26" s="45" t="s">
        <v>192</v>
      </c>
      <c r="G26" s="56">
        <v>14</v>
      </c>
      <c r="H26" s="56"/>
      <c r="I26" s="56">
        <v>45500</v>
      </c>
      <c r="J26" s="387">
        <v>45500</v>
      </c>
      <c r="K26" s="56"/>
      <c r="L26" s="57"/>
      <c r="M26" s="57"/>
      <c r="N26" s="56"/>
      <c r="O26" s="58"/>
      <c r="P26" s="59"/>
      <c r="Q26" s="414"/>
      <c r="R26" s="56"/>
      <c r="S26" s="57"/>
      <c r="T26" s="384">
        <v>14</v>
      </c>
      <c r="U26" s="51">
        <v>45500</v>
      </c>
      <c r="V26" s="60"/>
      <c r="W26" s="60"/>
      <c r="X26" s="53" t="s">
        <v>219</v>
      </c>
      <c r="Y26" s="61"/>
      <c r="Z26" s="62"/>
      <c r="AA26" s="40"/>
      <c r="AB26" s="40"/>
      <c r="AC26" s="40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</row>
    <row r="27" spans="1:106" s="4" customFormat="1" ht="18" x14ac:dyDescent="0.4">
      <c r="A27" s="42">
        <v>3</v>
      </c>
      <c r="B27" s="43" t="s">
        <v>143</v>
      </c>
      <c r="C27" s="44" t="s">
        <v>115</v>
      </c>
      <c r="D27" s="385" t="s">
        <v>119</v>
      </c>
      <c r="E27" s="45" t="s">
        <v>200</v>
      </c>
      <c r="F27" s="45" t="s">
        <v>205</v>
      </c>
      <c r="G27" s="56">
        <v>1</v>
      </c>
      <c r="H27" s="56"/>
      <c r="I27" s="56">
        <v>4000</v>
      </c>
      <c r="J27" s="56">
        <v>4000</v>
      </c>
      <c r="K27" s="56"/>
      <c r="L27" s="57"/>
      <c r="M27" s="57"/>
      <c r="N27" s="56"/>
      <c r="O27" s="58"/>
      <c r="P27" s="59"/>
      <c r="Q27" s="414"/>
      <c r="R27" s="56"/>
      <c r="S27" s="57"/>
      <c r="T27" s="384">
        <v>1</v>
      </c>
      <c r="U27" s="51">
        <v>4000</v>
      </c>
      <c r="V27" s="60"/>
      <c r="W27" s="60"/>
      <c r="X27" s="53" t="s">
        <v>218</v>
      </c>
      <c r="Y27" s="61"/>
      <c r="Z27" s="62"/>
      <c r="AA27" s="40"/>
      <c r="AB27" s="40"/>
      <c r="AC27" s="40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</row>
    <row r="28" spans="1:106" s="4" customFormat="1" ht="18" x14ac:dyDescent="0.4">
      <c r="A28" s="42"/>
      <c r="B28" s="43"/>
      <c r="C28" s="44" t="s">
        <v>115</v>
      </c>
      <c r="D28" s="385" t="s">
        <v>119</v>
      </c>
      <c r="E28" s="45"/>
      <c r="F28" s="45"/>
      <c r="G28" s="56"/>
      <c r="H28" s="56"/>
      <c r="I28" s="56"/>
      <c r="J28" s="56"/>
      <c r="K28" s="56"/>
      <c r="L28" s="57"/>
      <c r="M28" s="57"/>
      <c r="N28" s="56"/>
      <c r="O28" s="58"/>
      <c r="P28" s="59"/>
      <c r="Q28" s="414"/>
      <c r="R28" s="56"/>
      <c r="S28" s="57"/>
      <c r="T28" s="50">
        <f t="shared" ref="T28:T29" si="12">+G28+K28+N28+P28-R28</f>
        <v>0</v>
      </c>
      <c r="U28" s="51">
        <f t="shared" ref="U28:U29" si="13">+J28+M28+O28+Q28-S28</f>
        <v>0</v>
      </c>
      <c r="V28" s="60"/>
      <c r="W28" s="60"/>
      <c r="X28" s="53"/>
      <c r="Y28" s="61"/>
      <c r="Z28" s="62"/>
      <c r="AA28" s="40"/>
      <c r="AB28" s="40"/>
      <c r="AC28" s="40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</row>
    <row r="29" spans="1:106" s="4" customFormat="1" ht="18" x14ac:dyDescent="0.4">
      <c r="A29" s="42"/>
      <c r="B29" s="43"/>
      <c r="C29" s="44" t="s">
        <v>115</v>
      </c>
      <c r="D29" s="385" t="s">
        <v>119</v>
      </c>
      <c r="E29" s="45"/>
      <c r="F29" s="45"/>
      <c r="G29" s="56"/>
      <c r="H29" s="56"/>
      <c r="I29" s="56"/>
      <c r="J29" s="56"/>
      <c r="K29" s="56"/>
      <c r="L29" s="57"/>
      <c r="M29" s="57"/>
      <c r="N29" s="56"/>
      <c r="O29" s="58"/>
      <c r="P29" s="59"/>
      <c r="Q29" s="414"/>
      <c r="R29" s="56"/>
      <c r="S29" s="57"/>
      <c r="T29" s="50">
        <f t="shared" si="12"/>
        <v>0</v>
      </c>
      <c r="U29" s="51">
        <f t="shared" si="13"/>
        <v>0</v>
      </c>
      <c r="V29" s="60"/>
      <c r="W29" s="60"/>
      <c r="X29" s="53"/>
      <c r="Y29" s="61"/>
      <c r="Z29" s="62"/>
      <c r="AA29" s="40"/>
      <c r="AB29" s="40"/>
      <c r="AC29" s="40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</row>
    <row r="30" spans="1:106" s="175" customFormat="1" ht="18" x14ac:dyDescent="0.4">
      <c r="A30" s="42"/>
      <c r="B30" s="43"/>
      <c r="C30" s="44"/>
      <c r="D30" s="385"/>
      <c r="E30" s="45"/>
      <c r="F30" s="45"/>
      <c r="G30" s="56"/>
      <c r="H30" s="56"/>
      <c r="I30" s="56"/>
      <c r="J30" s="56"/>
      <c r="K30" s="56"/>
      <c r="L30" s="57"/>
      <c r="M30" s="57"/>
      <c r="N30" s="56"/>
      <c r="O30" s="58"/>
      <c r="P30" s="59"/>
      <c r="Q30" s="414"/>
      <c r="R30" s="56"/>
      <c r="S30" s="57"/>
      <c r="T30" s="50">
        <f t="shared" ref="T30:T35" si="14">+G30+K30+N30+P30-R30</f>
        <v>0</v>
      </c>
      <c r="U30" s="51">
        <f t="shared" ref="U30:U35" si="15">+J30+M30+O30+Q30-S30</f>
        <v>0</v>
      </c>
      <c r="V30" s="60"/>
      <c r="W30" s="60"/>
      <c r="X30" s="53"/>
      <c r="Y30" s="371"/>
      <c r="Z30" s="365"/>
      <c r="AA30" s="3"/>
      <c r="AB30" s="3"/>
      <c r="AC30" s="3"/>
    </row>
    <row r="31" spans="1:106" s="175" customFormat="1" ht="18" x14ac:dyDescent="0.4">
      <c r="A31" s="42"/>
      <c r="B31" s="43"/>
      <c r="C31" s="44"/>
      <c r="D31" s="385"/>
      <c r="E31" s="45"/>
      <c r="F31" s="45"/>
      <c r="G31" s="56"/>
      <c r="H31" s="56"/>
      <c r="I31" s="56"/>
      <c r="J31" s="56"/>
      <c r="K31" s="56"/>
      <c r="L31" s="57"/>
      <c r="M31" s="57"/>
      <c r="N31" s="56"/>
      <c r="O31" s="58"/>
      <c r="P31" s="59"/>
      <c r="Q31" s="414"/>
      <c r="R31" s="56"/>
      <c r="S31" s="57"/>
      <c r="T31" s="50">
        <f t="shared" si="14"/>
        <v>0</v>
      </c>
      <c r="U31" s="51">
        <f t="shared" si="15"/>
        <v>0</v>
      </c>
      <c r="V31" s="60"/>
      <c r="W31" s="60"/>
      <c r="X31" s="53"/>
      <c r="Y31" s="371"/>
      <c r="Z31" s="365"/>
      <c r="AA31" s="3"/>
      <c r="AB31" s="3"/>
      <c r="AC31" s="3"/>
    </row>
    <row r="32" spans="1:106" s="175" customFormat="1" ht="18" x14ac:dyDescent="0.4">
      <c r="A32" s="42"/>
      <c r="B32" s="43"/>
      <c r="C32" s="44"/>
      <c r="D32" s="385"/>
      <c r="E32" s="45"/>
      <c r="F32" s="45"/>
      <c r="G32" s="56"/>
      <c r="H32" s="56"/>
      <c r="I32" s="56"/>
      <c r="J32" s="56"/>
      <c r="K32" s="56"/>
      <c r="L32" s="57"/>
      <c r="M32" s="57"/>
      <c r="N32" s="56"/>
      <c r="O32" s="58"/>
      <c r="P32" s="59"/>
      <c r="Q32" s="414"/>
      <c r="R32" s="56"/>
      <c r="S32" s="57"/>
      <c r="T32" s="50">
        <f t="shared" si="14"/>
        <v>0</v>
      </c>
      <c r="U32" s="51">
        <f t="shared" si="15"/>
        <v>0</v>
      </c>
      <c r="V32" s="60"/>
      <c r="W32" s="60"/>
      <c r="X32" s="53"/>
      <c r="Y32" s="371"/>
      <c r="Z32" s="365"/>
      <c r="AA32" s="3"/>
      <c r="AB32" s="3"/>
      <c r="AC32" s="3"/>
    </row>
    <row r="33" spans="1:106" s="175" customFormat="1" ht="18" x14ac:dyDescent="0.4">
      <c r="A33" s="42"/>
      <c r="B33" s="43"/>
      <c r="C33" s="44"/>
      <c r="D33" s="385"/>
      <c r="E33" s="45"/>
      <c r="F33" s="45"/>
      <c r="G33" s="56"/>
      <c r="H33" s="56"/>
      <c r="I33" s="56"/>
      <c r="J33" s="56"/>
      <c r="K33" s="56"/>
      <c r="L33" s="57"/>
      <c r="M33" s="57"/>
      <c r="N33" s="56"/>
      <c r="O33" s="58"/>
      <c r="P33" s="59"/>
      <c r="Q33" s="414"/>
      <c r="R33" s="56"/>
      <c r="S33" s="57"/>
      <c r="T33" s="50">
        <f t="shared" si="14"/>
        <v>0</v>
      </c>
      <c r="U33" s="51">
        <f t="shared" si="15"/>
        <v>0</v>
      </c>
      <c r="V33" s="60"/>
      <c r="W33" s="60"/>
      <c r="X33" s="53"/>
      <c r="Y33" s="371"/>
      <c r="Z33" s="365"/>
      <c r="AA33" s="3"/>
      <c r="AB33" s="3"/>
      <c r="AC33" s="3"/>
    </row>
    <row r="34" spans="1:106" s="175" customFormat="1" ht="18" x14ac:dyDescent="0.4">
      <c r="A34" s="42"/>
      <c r="B34" s="43"/>
      <c r="C34" s="44"/>
      <c r="D34" s="385"/>
      <c r="E34" s="45"/>
      <c r="F34" s="45"/>
      <c r="G34" s="56"/>
      <c r="H34" s="56"/>
      <c r="I34" s="56"/>
      <c r="J34" s="56"/>
      <c r="K34" s="56"/>
      <c r="L34" s="57"/>
      <c r="M34" s="57"/>
      <c r="N34" s="56"/>
      <c r="O34" s="58"/>
      <c r="P34" s="59"/>
      <c r="Q34" s="414"/>
      <c r="R34" s="56"/>
      <c r="S34" s="57"/>
      <c r="T34" s="50">
        <f t="shared" si="14"/>
        <v>0</v>
      </c>
      <c r="U34" s="51">
        <f t="shared" si="15"/>
        <v>0</v>
      </c>
      <c r="V34" s="60"/>
      <c r="W34" s="60"/>
      <c r="X34" s="53"/>
      <c r="Y34" s="371"/>
      <c r="Z34" s="365"/>
      <c r="AA34" s="3"/>
      <c r="AB34" s="3"/>
      <c r="AC34" s="3"/>
    </row>
    <row r="35" spans="1:106" s="175" customFormat="1" ht="18" x14ac:dyDescent="0.4">
      <c r="A35" s="42"/>
      <c r="B35" s="43"/>
      <c r="C35" s="44"/>
      <c r="D35" s="385"/>
      <c r="E35" s="45"/>
      <c r="F35" s="45"/>
      <c r="G35" s="56"/>
      <c r="H35" s="56"/>
      <c r="I35" s="56"/>
      <c r="J35" s="56"/>
      <c r="K35" s="56"/>
      <c r="L35" s="57"/>
      <c r="M35" s="57"/>
      <c r="N35" s="56"/>
      <c r="O35" s="58"/>
      <c r="P35" s="59"/>
      <c r="Q35" s="414"/>
      <c r="R35" s="56"/>
      <c r="S35" s="57"/>
      <c r="T35" s="50">
        <f t="shared" si="14"/>
        <v>0</v>
      </c>
      <c r="U35" s="51">
        <f t="shared" si="15"/>
        <v>0</v>
      </c>
      <c r="V35" s="60"/>
      <c r="W35" s="60"/>
      <c r="X35" s="53"/>
      <c r="Y35" s="371"/>
      <c r="Z35" s="365"/>
      <c r="AA35" s="3"/>
      <c r="AB35" s="3"/>
      <c r="AC35" s="3"/>
    </row>
    <row r="36" spans="1:106" s="175" customFormat="1" ht="18" x14ac:dyDescent="0.4">
      <c r="A36" s="42"/>
      <c r="B36" s="43"/>
      <c r="C36" s="44"/>
      <c r="D36" s="385"/>
      <c r="E36" s="45"/>
      <c r="F36" s="45"/>
      <c r="G36" s="56"/>
      <c r="H36" s="56"/>
      <c r="I36" s="56"/>
      <c r="J36" s="56"/>
      <c r="K36" s="56"/>
      <c r="L36" s="57"/>
      <c r="M36" s="57"/>
      <c r="N36" s="56"/>
      <c r="O36" s="58"/>
      <c r="P36" s="59"/>
      <c r="Q36" s="414"/>
      <c r="R36" s="56"/>
      <c r="S36" s="57"/>
      <c r="T36" s="50">
        <f t="shared" ref="T36:T38" si="16">+G36+K36+N36+P36-R36</f>
        <v>0</v>
      </c>
      <c r="U36" s="51">
        <f t="shared" ref="U36:U38" si="17">+J36+M36+O36+Q36-S36</f>
        <v>0</v>
      </c>
      <c r="V36" s="60"/>
      <c r="W36" s="60"/>
      <c r="X36" s="53"/>
      <c r="Y36" s="371"/>
      <c r="Z36" s="365"/>
      <c r="AA36" s="3"/>
      <c r="AB36" s="3"/>
      <c r="AC36" s="3"/>
    </row>
    <row r="37" spans="1:106" s="4" customFormat="1" ht="18" x14ac:dyDescent="0.4">
      <c r="A37" s="42"/>
      <c r="B37" s="43"/>
      <c r="C37" s="44"/>
      <c r="D37" s="385"/>
      <c r="E37" s="45"/>
      <c r="F37" s="45"/>
      <c r="G37" s="56"/>
      <c r="H37" s="56"/>
      <c r="I37" s="56"/>
      <c r="J37" s="56"/>
      <c r="K37" s="56"/>
      <c r="L37" s="57"/>
      <c r="M37" s="57"/>
      <c r="N37" s="56"/>
      <c r="O37" s="58"/>
      <c r="P37" s="59"/>
      <c r="Q37" s="414"/>
      <c r="R37" s="56"/>
      <c r="S37" s="57"/>
      <c r="T37" s="50">
        <f t="shared" si="16"/>
        <v>0</v>
      </c>
      <c r="U37" s="51">
        <f t="shared" si="17"/>
        <v>0</v>
      </c>
      <c r="V37" s="60"/>
      <c r="W37" s="60"/>
      <c r="X37" s="53"/>
      <c r="Y37" s="133"/>
      <c r="Z37" s="62"/>
      <c r="AA37" s="40"/>
      <c r="AB37" s="40"/>
      <c r="AC37" s="40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</row>
    <row r="38" spans="1:106" s="4" customFormat="1" ht="16.5" customHeight="1" x14ac:dyDescent="0.4">
      <c r="A38" s="442"/>
      <c r="B38" s="43"/>
      <c r="C38" s="44"/>
      <c r="D38" s="385"/>
      <c r="E38" s="45"/>
      <c r="F38" s="45"/>
      <c r="G38" s="56"/>
      <c r="H38" s="56"/>
      <c r="I38" s="56"/>
      <c r="J38" s="56"/>
      <c r="K38" s="56"/>
      <c r="L38" s="57"/>
      <c r="M38" s="57"/>
      <c r="N38" s="56"/>
      <c r="O38" s="58"/>
      <c r="P38" s="59"/>
      <c r="Q38" s="414"/>
      <c r="R38" s="56"/>
      <c r="S38" s="57"/>
      <c r="T38" s="50">
        <f t="shared" si="16"/>
        <v>0</v>
      </c>
      <c r="U38" s="51">
        <f t="shared" si="17"/>
        <v>0</v>
      </c>
      <c r="V38" s="60"/>
      <c r="W38" s="60"/>
      <c r="X38" s="53"/>
      <c r="Y38" s="152"/>
      <c r="Z38" s="153"/>
      <c r="AA38" s="40"/>
      <c r="AB38" s="40"/>
      <c r="AC38" s="40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</row>
    <row r="39" spans="1:106" s="4" customFormat="1" ht="18" x14ac:dyDescent="0.4">
      <c r="A39" s="141"/>
      <c r="B39" s="142"/>
      <c r="C39" s="143"/>
      <c r="D39" s="144"/>
      <c r="E39" s="144" t="s">
        <v>26</v>
      </c>
      <c r="F39" s="144"/>
      <c r="G39" s="145">
        <f t="shared" ref="G39:T39" si="18">SUM(G25:G38)</f>
        <v>991</v>
      </c>
      <c r="H39" s="145">
        <f t="shared" si="18"/>
        <v>986750</v>
      </c>
      <c r="I39" s="145">
        <f t="shared" si="18"/>
        <v>79297</v>
      </c>
      <c r="J39" s="145">
        <f t="shared" si="18"/>
        <v>538801</v>
      </c>
      <c r="K39" s="145">
        <f t="shared" si="18"/>
        <v>0</v>
      </c>
      <c r="L39" s="145">
        <f t="shared" si="18"/>
        <v>0</v>
      </c>
      <c r="M39" s="145">
        <f t="shared" si="18"/>
        <v>0</v>
      </c>
      <c r="N39" s="145">
        <f t="shared" si="18"/>
        <v>0</v>
      </c>
      <c r="O39" s="145">
        <f t="shared" si="18"/>
        <v>0</v>
      </c>
      <c r="P39" s="145">
        <f t="shared" si="18"/>
        <v>0</v>
      </c>
      <c r="Q39" s="145">
        <f t="shared" si="18"/>
        <v>0</v>
      </c>
      <c r="R39" s="145">
        <f t="shared" si="18"/>
        <v>55</v>
      </c>
      <c r="S39" s="145">
        <f t="shared" si="18"/>
        <v>11807</v>
      </c>
      <c r="T39" s="145">
        <f t="shared" si="18"/>
        <v>936</v>
      </c>
      <c r="U39" s="145">
        <f>SUM(U25:U38)</f>
        <v>526994</v>
      </c>
      <c r="V39" s="146"/>
      <c r="W39" s="146"/>
      <c r="X39" s="147"/>
      <c r="Y39" s="148"/>
      <c r="Z39" s="149"/>
      <c r="AA39" s="40"/>
      <c r="AB39" s="40"/>
      <c r="AC39" s="40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</row>
    <row r="40" spans="1:106" s="4" customFormat="1" ht="18" x14ac:dyDescent="0.4">
      <c r="A40" s="42"/>
      <c r="B40" s="43"/>
      <c r="C40" s="44"/>
      <c r="D40" s="45"/>
      <c r="E40" s="45"/>
      <c r="F40" s="45"/>
      <c r="G40" s="56"/>
      <c r="H40" s="56"/>
      <c r="I40" s="56"/>
      <c r="J40" s="56"/>
      <c r="K40" s="56"/>
      <c r="L40" s="57"/>
      <c r="M40" s="57"/>
      <c r="N40" s="56"/>
      <c r="O40" s="58"/>
      <c r="P40" s="59"/>
      <c r="Q40" s="58"/>
      <c r="R40" s="56"/>
      <c r="S40" s="57"/>
      <c r="T40" s="50"/>
      <c r="U40" s="51"/>
      <c r="V40" s="60"/>
      <c r="W40" s="60"/>
      <c r="X40" s="53"/>
      <c r="Y40" s="61"/>
      <c r="Z40" s="62"/>
      <c r="AA40" s="40"/>
      <c r="AB40" s="40"/>
      <c r="AC40" s="40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</row>
    <row r="41" spans="1:106" s="4" customFormat="1" ht="18" x14ac:dyDescent="0.4">
      <c r="A41" s="42"/>
      <c r="B41" s="43"/>
      <c r="C41" s="44"/>
      <c r="D41" s="45"/>
      <c r="E41" s="140" t="s">
        <v>43</v>
      </c>
      <c r="F41" s="45"/>
      <c r="G41" s="56"/>
      <c r="H41" s="56"/>
      <c r="I41" s="56"/>
      <c r="J41" s="56"/>
      <c r="K41" s="56"/>
      <c r="L41" s="57"/>
      <c r="M41" s="57"/>
      <c r="N41" s="56"/>
      <c r="O41" s="58"/>
      <c r="P41" s="59"/>
      <c r="Q41" s="58"/>
      <c r="R41" s="56"/>
      <c r="S41" s="57"/>
      <c r="T41" s="50"/>
      <c r="U41" s="51"/>
      <c r="V41" s="60"/>
      <c r="W41" s="60"/>
      <c r="X41" s="53"/>
      <c r="Y41" s="61"/>
      <c r="Z41" s="62"/>
      <c r="AA41" s="40"/>
      <c r="AB41" s="40"/>
      <c r="AC41" s="40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</row>
    <row r="42" spans="1:106" s="4" customFormat="1" ht="18" x14ac:dyDescent="0.4">
      <c r="A42" s="42">
        <v>1</v>
      </c>
      <c r="B42" s="43" t="s">
        <v>143</v>
      </c>
      <c r="C42" s="44" t="s">
        <v>115</v>
      </c>
      <c r="D42" s="385" t="s">
        <v>112</v>
      </c>
      <c r="E42" s="45" t="s">
        <v>187</v>
      </c>
      <c r="F42" s="45" t="s">
        <v>192</v>
      </c>
      <c r="G42" s="56">
        <v>221</v>
      </c>
      <c r="H42" s="56">
        <v>188859</v>
      </c>
      <c r="I42" s="56">
        <v>5100</v>
      </c>
      <c r="J42" s="56">
        <v>111444</v>
      </c>
      <c r="K42" s="56"/>
      <c r="L42" s="57"/>
      <c r="M42" s="57"/>
      <c r="N42" s="56"/>
      <c r="O42" s="58"/>
      <c r="P42" s="59"/>
      <c r="Q42" s="414"/>
      <c r="R42" s="56"/>
      <c r="S42" s="57"/>
      <c r="T42" s="384">
        <v>221</v>
      </c>
      <c r="U42" s="51">
        <v>111444</v>
      </c>
      <c r="V42" s="60"/>
      <c r="W42" s="60"/>
      <c r="X42" s="53" t="s">
        <v>113</v>
      </c>
      <c r="Y42" s="61"/>
      <c r="Z42" s="62"/>
      <c r="AA42" s="40"/>
      <c r="AB42" s="40"/>
      <c r="AC42" s="40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</row>
    <row r="43" spans="1:106" s="4" customFormat="1" ht="18" customHeight="1" x14ac:dyDescent="0.4">
      <c r="A43" s="42">
        <v>2</v>
      </c>
      <c r="B43" s="43" t="s">
        <v>143</v>
      </c>
      <c r="C43" s="44" t="s">
        <v>115</v>
      </c>
      <c r="D43" s="385" t="s">
        <v>112</v>
      </c>
      <c r="E43" s="45" t="s">
        <v>195</v>
      </c>
      <c r="F43" s="45" t="s">
        <v>192</v>
      </c>
      <c r="G43" s="56">
        <v>4</v>
      </c>
      <c r="H43" s="56"/>
      <c r="I43" s="56">
        <v>20710</v>
      </c>
      <c r="J43" s="387">
        <v>20710</v>
      </c>
      <c r="K43" s="56"/>
      <c r="L43" s="57"/>
      <c r="M43" s="57"/>
      <c r="N43" s="56"/>
      <c r="O43" s="58"/>
      <c r="P43" s="59"/>
      <c r="Q43" s="414"/>
      <c r="R43" s="56"/>
      <c r="S43" s="57"/>
      <c r="T43" s="384">
        <v>4</v>
      </c>
      <c r="U43" s="51">
        <v>20710</v>
      </c>
      <c r="V43" s="60"/>
      <c r="W43" s="60"/>
      <c r="X43" s="53" t="s">
        <v>219</v>
      </c>
      <c r="Y43" s="61"/>
      <c r="Z43" s="62"/>
      <c r="AA43" s="40"/>
      <c r="AB43" s="40"/>
      <c r="AC43" s="40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</row>
    <row r="44" spans="1:106" s="4" customFormat="1" ht="18" x14ac:dyDescent="0.4">
      <c r="A44" s="42">
        <v>3</v>
      </c>
      <c r="B44" s="43" t="s">
        <v>143</v>
      </c>
      <c r="C44" s="44" t="s">
        <v>115</v>
      </c>
      <c r="D44" s="385" t="s">
        <v>112</v>
      </c>
      <c r="E44" s="45" t="s">
        <v>201</v>
      </c>
      <c r="F44" s="45" t="s">
        <v>205</v>
      </c>
      <c r="G44" s="56">
        <v>1</v>
      </c>
      <c r="H44" s="56"/>
      <c r="I44" s="56">
        <v>4000</v>
      </c>
      <c r="J44" s="56">
        <v>4000</v>
      </c>
      <c r="K44" s="56"/>
      <c r="L44" s="57"/>
      <c r="M44" s="57"/>
      <c r="N44" s="56"/>
      <c r="O44" s="58"/>
      <c r="P44" s="59"/>
      <c r="Q44" s="414"/>
      <c r="R44" s="56"/>
      <c r="S44" s="57"/>
      <c r="T44" s="384">
        <v>1</v>
      </c>
      <c r="U44" s="51">
        <v>4000</v>
      </c>
      <c r="V44" s="60"/>
      <c r="W44" s="60"/>
      <c r="X44" s="53" t="s">
        <v>218</v>
      </c>
      <c r="Y44" s="61"/>
      <c r="Z44" s="62"/>
      <c r="AA44" s="40"/>
      <c r="AB44" s="40"/>
      <c r="AC44" s="40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</row>
    <row r="45" spans="1:106" s="4" customFormat="1" ht="18" x14ac:dyDescent="0.4">
      <c r="A45" s="42"/>
      <c r="B45" s="43"/>
      <c r="C45" s="44" t="s">
        <v>115</v>
      </c>
      <c r="D45" s="385" t="s">
        <v>112</v>
      </c>
      <c r="E45" s="45"/>
      <c r="F45" s="45"/>
      <c r="G45" s="56"/>
      <c r="H45" s="56"/>
      <c r="I45" s="56"/>
      <c r="J45" s="56"/>
      <c r="K45" s="56"/>
      <c r="L45" s="57"/>
      <c r="M45" s="57"/>
      <c r="N45" s="56"/>
      <c r="O45" s="58"/>
      <c r="P45" s="59"/>
      <c r="Q45" s="414"/>
      <c r="R45" s="56"/>
      <c r="S45" s="57"/>
      <c r="T45" s="384">
        <f t="shared" ref="T45:T47" si="19">+G45+K45+N45+P45-R45</f>
        <v>0</v>
      </c>
      <c r="U45" s="51">
        <f t="shared" ref="U45:U47" si="20">+J45+M45+O45+Q45-S45</f>
        <v>0</v>
      </c>
      <c r="V45" s="60"/>
      <c r="W45" s="60"/>
      <c r="X45" s="53"/>
      <c r="Y45" s="61"/>
      <c r="Z45" s="63"/>
      <c r="AA45" s="40"/>
      <c r="AB45" s="40"/>
      <c r="AC45" s="40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</row>
    <row r="46" spans="1:106" s="4" customFormat="1" ht="18" x14ac:dyDescent="0.4">
      <c r="A46" s="42"/>
      <c r="B46" s="43"/>
      <c r="C46" s="44" t="s">
        <v>115</v>
      </c>
      <c r="D46" s="385" t="s">
        <v>112</v>
      </c>
      <c r="E46" s="45"/>
      <c r="F46" s="45"/>
      <c r="G46" s="56"/>
      <c r="H46" s="56"/>
      <c r="I46" s="56"/>
      <c r="J46" s="56"/>
      <c r="K46" s="56"/>
      <c r="L46" s="57"/>
      <c r="M46" s="57"/>
      <c r="N46" s="56"/>
      <c r="O46" s="58"/>
      <c r="P46" s="59"/>
      <c r="Q46" s="414"/>
      <c r="R46" s="56"/>
      <c r="S46" s="57"/>
      <c r="T46" s="384">
        <f t="shared" si="19"/>
        <v>0</v>
      </c>
      <c r="U46" s="51">
        <f t="shared" si="20"/>
        <v>0</v>
      </c>
      <c r="V46" s="60"/>
      <c r="W46" s="60"/>
      <c r="X46" s="53"/>
      <c r="Y46" s="133"/>
      <c r="Z46" s="62"/>
      <c r="AA46" s="40"/>
      <c r="AB46" s="40"/>
      <c r="AC46" s="40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</row>
    <row r="47" spans="1:106" s="4" customFormat="1" ht="18" x14ac:dyDescent="0.4">
      <c r="A47" s="42"/>
      <c r="B47" s="43"/>
      <c r="C47" s="44" t="s">
        <v>115</v>
      </c>
      <c r="D47" s="385" t="s">
        <v>112</v>
      </c>
      <c r="E47" s="45"/>
      <c r="F47" s="45"/>
      <c r="G47" s="56"/>
      <c r="H47" s="56"/>
      <c r="I47" s="56"/>
      <c r="J47" s="56"/>
      <c r="K47" s="56"/>
      <c r="L47" s="57"/>
      <c r="M47" s="57"/>
      <c r="N47" s="56"/>
      <c r="O47" s="58"/>
      <c r="P47" s="59"/>
      <c r="Q47" s="414"/>
      <c r="R47" s="56"/>
      <c r="S47" s="57"/>
      <c r="T47" s="50">
        <f t="shared" si="19"/>
        <v>0</v>
      </c>
      <c r="U47" s="51">
        <f t="shared" si="20"/>
        <v>0</v>
      </c>
      <c r="V47" s="60"/>
      <c r="W47" s="60"/>
      <c r="X47" s="53"/>
      <c r="Y47" s="133"/>
      <c r="Z47" s="62"/>
      <c r="AA47" s="40"/>
      <c r="AB47" s="40"/>
      <c r="AC47" s="40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</row>
    <row r="48" spans="1:106" s="4" customFormat="1" ht="18" x14ac:dyDescent="0.4">
      <c r="A48" s="42"/>
      <c r="B48" s="43"/>
      <c r="C48" s="44" t="s">
        <v>115</v>
      </c>
      <c r="D48" s="385" t="s">
        <v>112</v>
      </c>
      <c r="E48" s="45"/>
      <c r="F48" s="45"/>
      <c r="G48" s="56"/>
      <c r="H48" s="56"/>
      <c r="I48" s="56"/>
      <c r="J48" s="56"/>
      <c r="K48" s="56"/>
      <c r="L48" s="57"/>
      <c r="M48" s="57"/>
      <c r="N48" s="56"/>
      <c r="O48" s="58"/>
      <c r="P48" s="59"/>
      <c r="Q48" s="414"/>
      <c r="R48" s="56"/>
      <c r="S48" s="57"/>
      <c r="T48" s="50">
        <f t="shared" ref="T48" si="21">+G48+K48+N48+P48-R48</f>
        <v>0</v>
      </c>
      <c r="U48" s="51">
        <f t="shared" ref="U48" si="22">+J48+M48+O48+Q48-S48</f>
        <v>0</v>
      </c>
      <c r="V48" s="60"/>
      <c r="W48" s="60"/>
      <c r="X48" s="53"/>
      <c r="Y48" s="133"/>
      <c r="Z48" s="62"/>
      <c r="AA48" s="40"/>
      <c r="AB48" s="40"/>
      <c r="AC48" s="40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</row>
    <row r="49" spans="1:106" s="4" customFormat="1" ht="18" x14ac:dyDescent="0.4">
      <c r="A49" s="42"/>
      <c r="B49" s="43"/>
      <c r="C49" s="44"/>
      <c r="D49" s="385"/>
      <c r="E49" s="45"/>
      <c r="F49" s="45"/>
      <c r="G49" s="56"/>
      <c r="H49" s="56"/>
      <c r="I49" s="56"/>
      <c r="J49" s="56"/>
      <c r="K49" s="56"/>
      <c r="L49" s="57"/>
      <c r="M49" s="57"/>
      <c r="N49" s="56"/>
      <c r="O49" s="58"/>
      <c r="P49" s="59"/>
      <c r="Q49" s="414"/>
      <c r="R49" s="56"/>
      <c r="S49" s="57"/>
      <c r="T49" s="384">
        <f t="shared" ref="T49:T50" si="23">+G49+K49+N49+P49-R49</f>
        <v>0</v>
      </c>
      <c r="U49" s="51">
        <f t="shared" ref="U49:U50" si="24">+J49+M49+O49+Q49-S49</f>
        <v>0</v>
      </c>
      <c r="V49" s="60"/>
      <c r="W49" s="60"/>
      <c r="X49" s="53"/>
      <c r="Y49" s="61"/>
      <c r="Z49" s="62"/>
      <c r="AA49" s="40"/>
      <c r="AB49" s="40"/>
      <c r="AC49" s="40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</row>
    <row r="50" spans="1:106" s="4" customFormat="1" ht="18" x14ac:dyDescent="0.4">
      <c r="A50" s="42"/>
      <c r="B50" s="43"/>
      <c r="C50" s="44"/>
      <c r="D50" s="385"/>
      <c r="E50" s="45"/>
      <c r="F50" s="45"/>
      <c r="G50" s="56"/>
      <c r="H50" s="56"/>
      <c r="I50" s="56"/>
      <c r="J50" s="56"/>
      <c r="K50" s="56"/>
      <c r="L50" s="57"/>
      <c r="M50" s="57"/>
      <c r="N50" s="56"/>
      <c r="O50" s="58"/>
      <c r="P50" s="59"/>
      <c r="Q50" s="414"/>
      <c r="R50" s="56"/>
      <c r="S50" s="57"/>
      <c r="T50" s="384">
        <f t="shared" si="23"/>
        <v>0</v>
      </c>
      <c r="U50" s="51">
        <f t="shared" si="24"/>
        <v>0</v>
      </c>
      <c r="V50" s="60"/>
      <c r="W50" s="60"/>
      <c r="X50" s="53"/>
      <c r="Y50" s="61"/>
      <c r="Z50" s="62"/>
      <c r="AA50" s="40"/>
      <c r="AB50" s="40"/>
      <c r="AC50" s="40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</row>
    <row r="51" spans="1:106" s="4" customFormat="1" ht="18" x14ac:dyDescent="0.4">
      <c r="A51" s="42"/>
      <c r="B51" s="43"/>
      <c r="C51" s="44"/>
      <c r="D51" s="385"/>
      <c r="E51" s="45"/>
      <c r="F51" s="45"/>
      <c r="G51" s="56"/>
      <c r="H51" s="56"/>
      <c r="I51" s="56"/>
      <c r="J51" s="56"/>
      <c r="K51" s="56"/>
      <c r="L51" s="57"/>
      <c r="M51" s="57"/>
      <c r="N51" s="56"/>
      <c r="O51" s="58"/>
      <c r="P51" s="59"/>
      <c r="Q51" s="414"/>
      <c r="R51" s="56"/>
      <c r="S51" s="57"/>
      <c r="T51" s="50">
        <f t="shared" ref="T51" si="25">+G51+K51+N51+P51-R51</f>
        <v>0</v>
      </c>
      <c r="U51" s="51">
        <f t="shared" ref="U51:U52" si="26">+J51+M51+O51+Q51-S51</f>
        <v>0</v>
      </c>
      <c r="V51" s="60"/>
      <c r="W51" s="60"/>
      <c r="X51" s="53"/>
      <c r="Y51" s="61"/>
      <c r="Z51" s="62"/>
      <c r="AA51" s="40"/>
      <c r="AB51" s="40"/>
      <c r="AC51" s="40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</row>
    <row r="52" spans="1:106" s="4" customFormat="1" ht="18" x14ac:dyDescent="0.4">
      <c r="A52" s="42"/>
      <c r="B52" s="43"/>
      <c r="C52" s="44"/>
      <c r="D52" s="385"/>
      <c r="E52" s="45"/>
      <c r="F52" s="45"/>
      <c r="G52" s="56"/>
      <c r="H52" s="56"/>
      <c r="I52" s="56"/>
      <c r="J52" s="56"/>
      <c r="K52" s="56"/>
      <c r="L52" s="57"/>
      <c r="M52" s="57"/>
      <c r="N52" s="56"/>
      <c r="O52" s="58"/>
      <c r="P52" s="59"/>
      <c r="Q52" s="414"/>
      <c r="R52" s="56"/>
      <c r="S52" s="57"/>
      <c r="T52" s="50">
        <f>+G52+K52+N52+P52-R52</f>
        <v>0</v>
      </c>
      <c r="U52" s="51">
        <f t="shared" si="26"/>
        <v>0</v>
      </c>
      <c r="V52" s="60"/>
      <c r="W52" s="60"/>
      <c r="X52" s="53"/>
      <c r="Y52" s="61"/>
      <c r="Z52" s="62"/>
      <c r="AA52" s="40"/>
      <c r="AB52" s="40"/>
      <c r="AC52" s="40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</row>
    <row r="53" spans="1:106" s="4" customFormat="1" ht="18" x14ac:dyDescent="0.4">
      <c r="A53" s="442"/>
      <c r="B53" s="43"/>
      <c r="C53" s="44"/>
      <c r="D53" s="385"/>
      <c r="E53" s="45"/>
      <c r="F53" s="45"/>
      <c r="G53" s="56"/>
      <c r="H53" s="56"/>
      <c r="I53" s="56"/>
      <c r="J53" s="56"/>
      <c r="K53" s="56"/>
      <c r="L53" s="57"/>
      <c r="M53" s="57"/>
      <c r="N53" s="56"/>
      <c r="O53" s="58"/>
      <c r="P53" s="59"/>
      <c r="Q53" s="414"/>
      <c r="R53" s="56"/>
      <c r="S53" s="57"/>
      <c r="T53" s="50">
        <f t="shared" ref="T53:T55" si="27">+G53+K53+N53+P53-R53</f>
        <v>0</v>
      </c>
      <c r="U53" s="51">
        <f t="shared" ref="U53:U55" si="28">+J53+M53+O53+Q53-S53</f>
        <v>0</v>
      </c>
      <c r="V53" s="60"/>
      <c r="W53" s="60"/>
      <c r="X53" s="53"/>
      <c r="Y53" s="152"/>
      <c r="Z53" s="153"/>
      <c r="AA53" s="40"/>
      <c r="AB53" s="40"/>
      <c r="AC53" s="40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</row>
    <row r="54" spans="1:106" s="4" customFormat="1" ht="18" x14ac:dyDescent="0.4">
      <c r="A54" s="442"/>
      <c r="B54" s="43"/>
      <c r="C54" s="44"/>
      <c r="D54" s="385"/>
      <c r="E54" s="45"/>
      <c r="F54" s="45"/>
      <c r="G54" s="56"/>
      <c r="H54" s="56"/>
      <c r="I54" s="56"/>
      <c r="J54" s="56"/>
      <c r="K54" s="56"/>
      <c r="L54" s="57"/>
      <c r="M54" s="57"/>
      <c r="N54" s="56"/>
      <c r="O54" s="58"/>
      <c r="P54" s="59"/>
      <c r="Q54" s="414"/>
      <c r="R54" s="56"/>
      <c r="S54" s="57"/>
      <c r="T54" s="50">
        <f t="shared" si="27"/>
        <v>0</v>
      </c>
      <c r="U54" s="51">
        <f t="shared" si="28"/>
        <v>0</v>
      </c>
      <c r="V54" s="60"/>
      <c r="W54" s="60"/>
      <c r="X54" s="53"/>
      <c r="Y54" s="152"/>
      <c r="Z54" s="153"/>
      <c r="AA54" s="40"/>
      <c r="AB54" s="40"/>
      <c r="AC54" s="40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</row>
    <row r="55" spans="1:106" s="175" customFormat="1" ht="18.75" customHeight="1" x14ac:dyDescent="0.4">
      <c r="A55" s="442"/>
      <c r="B55" s="43"/>
      <c r="C55" s="44"/>
      <c r="D55" s="385"/>
      <c r="E55" s="45"/>
      <c r="F55" s="45"/>
      <c r="G55" s="56"/>
      <c r="H55" s="56"/>
      <c r="I55" s="56"/>
      <c r="J55" s="56"/>
      <c r="K55" s="56"/>
      <c r="L55" s="57"/>
      <c r="M55" s="57"/>
      <c r="N55" s="56"/>
      <c r="O55" s="58"/>
      <c r="P55" s="59"/>
      <c r="Q55" s="414"/>
      <c r="R55" s="56"/>
      <c r="S55" s="57"/>
      <c r="T55" s="50">
        <f t="shared" si="27"/>
        <v>0</v>
      </c>
      <c r="U55" s="51">
        <f t="shared" si="28"/>
        <v>0</v>
      </c>
      <c r="V55" s="60"/>
      <c r="W55" s="60"/>
      <c r="X55" s="53"/>
      <c r="Y55" s="184"/>
      <c r="Z55" s="185"/>
      <c r="AA55" s="3"/>
      <c r="AB55" s="3"/>
      <c r="AC55" s="3"/>
    </row>
    <row r="56" spans="1:106" s="4" customFormat="1" ht="18" x14ac:dyDescent="0.4">
      <c r="A56" s="141"/>
      <c r="B56" s="142"/>
      <c r="C56" s="143"/>
      <c r="D56" s="144"/>
      <c r="E56" s="144" t="s">
        <v>26</v>
      </c>
      <c r="F56" s="144"/>
      <c r="G56" s="145">
        <f t="shared" ref="G56:U56" si="29">SUM(G42:G55)</f>
        <v>226</v>
      </c>
      <c r="H56" s="145">
        <f t="shared" si="29"/>
        <v>188859</v>
      </c>
      <c r="I56" s="145">
        <f t="shared" si="29"/>
        <v>29810</v>
      </c>
      <c r="J56" s="145">
        <f t="shared" si="29"/>
        <v>136154</v>
      </c>
      <c r="K56" s="145">
        <f t="shared" si="29"/>
        <v>0</v>
      </c>
      <c r="L56" s="145">
        <f t="shared" si="29"/>
        <v>0</v>
      </c>
      <c r="M56" s="145">
        <f t="shared" si="29"/>
        <v>0</v>
      </c>
      <c r="N56" s="145">
        <f t="shared" si="29"/>
        <v>0</v>
      </c>
      <c r="O56" s="145">
        <f t="shared" si="29"/>
        <v>0</v>
      </c>
      <c r="P56" s="145">
        <f t="shared" si="29"/>
        <v>0</v>
      </c>
      <c r="Q56" s="145">
        <f t="shared" si="29"/>
        <v>0</v>
      </c>
      <c r="R56" s="145">
        <f t="shared" si="29"/>
        <v>0</v>
      </c>
      <c r="S56" s="145">
        <f t="shared" si="29"/>
        <v>0</v>
      </c>
      <c r="T56" s="145">
        <f t="shared" si="29"/>
        <v>226</v>
      </c>
      <c r="U56" s="145">
        <f t="shared" si="29"/>
        <v>136154</v>
      </c>
      <c r="V56" s="146"/>
      <c r="W56" s="146"/>
      <c r="X56" s="147"/>
      <c r="Y56" s="148"/>
      <c r="Z56" s="149"/>
      <c r="AA56" s="40"/>
      <c r="AB56" s="40"/>
      <c r="AC56" s="40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</row>
    <row r="57" spans="1:106" s="4" customFormat="1" ht="18" x14ac:dyDescent="0.4">
      <c r="A57" s="42"/>
      <c r="B57" s="43"/>
      <c r="C57" s="44"/>
      <c r="D57" s="45"/>
      <c r="E57" s="45"/>
      <c r="F57" s="45"/>
      <c r="G57" s="150"/>
      <c r="H57" s="150"/>
      <c r="I57" s="150"/>
      <c r="J57" s="150"/>
      <c r="K57" s="150"/>
      <c r="L57" s="154"/>
      <c r="M57" s="154"/>
      <c r="N57" s="150"/>
      <c r="O57" s="155"/>
      <c r="P57" s="156"/>
      <c r="Q57" s="155"/>
      <c r="R57" s="150"/>
      <c r="S57" s="154"/>
      <c r="T57" s="50"/>
      <c r="U57" s="51"/>
      <c r="V57" s="151"/>
      <c r="W57" s="151"/>
      <c r="X57" s="53"/>
      <c r="Y57" s="152"/>
      <c r="Z57" s="153"/>
      <c r="AA57" s="40"/>
      <c r="AB57" s="40"/>
      <c r="AC57" s="40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</row>
    <row r="58" spans="1:106" s="4" customFormat="1" ht="18" x14ac:dyDescent="0.4">
      <c r="A58" s="42"/>
      <c r="B58" s="43"/>
      <c r="C58" s="44"/>
      <c r="D58" s="45"/>
      <c r="E58" s="140" t="s">
        <v>44</v>
      </c>
      <c r="F58" s="45"/>
      <c r="G58" s="150"/>
      <c r="H58" s="150"/>
      <c r="I58" s="150"/>
      <c r="J58" s="150"/>
      <c r="K58" s="150"/>
      <c r="L58" s="154"/>
      <c r="M58" s="154"/>
      <c r="N58" s="150"/>
      <c r="O58" s="155"/>
      <c r="P58" s="156"/>
      <c r="Q58" s="155"/>
      <c r="R58" s="150"/>
      <c r="S58" s="154"/>
      <c r="T58" s="50"/>
      <c r="U58" s="51"/>
      <c r="V58" s="151"/>
      <c r="W58" s="151"/>
      <c r="X58" s="53"/>
      <c r="Y58" s="152"/>
      <c r="Z58" s="153"/>
      <c r="AA58" s="40"/>
      <c r="AB58" s="40"/>
      <c r="AC58" s="40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</row>
    <row r="59" spans="1:106" s="4" customFormat="1" ht="18" x14ac:dyDescent="0.4">
      <c r="A59" s="42">
        <v>1</v>
      </c>
      <c r="B59" s="43" t="s">
        <v>143</v>
      </c>
      <c r="C59" s="44" t="s">
        <v>115</v>
      </c>
      <c r="D59" s="385" t="s">
        <v>121</v>
      </c>
      <c r="E59" s="45" t="s">
        <v>188</v>
      </c>
      <c r="F59" s="45" t="s">
        <v>192</v>
      </c>
      <c r="G59" s="56">
        <v>416</v>
      </c>
      <c r="H59" s="56">
        <v>393798</v>
      </c>
      <c r="I59" s="56">
        <v>11850</v>
      </c>
      <c r="J59" s="56">
        <v>205225</v>
      </c>
      <c r="K59" s="56"/>
      <c r="L59" s="57"/>
      <c r="M59" s="57"/>
      <c r="N59" s="56"/>
      <c r="O59" s="58"/>
      <c r="P59" s="59"/>
      <c r="Q59" s="414"/>
      <c r="R59" s="56"/>
      <c r="S59" s="57"/>
      <c r="T59" s="384">
        <v>416</v>
      </c>
      <c r="U59" s="51">
        <v>205225</v>
      </c>
      <c r="V59" s="60"/>
      <c r="W59" s="60"/>
      <c r="X59" s="53" t="s">
        <v>113</v>
      </c>
      <c r="Y59" s="61"/>
      <c r="Z59" s="62"/>
      <c r="AA59" s="40"/>
      <c r="AB59" s="40"/>
      <c r="AC59" s="40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</row>
    <row r="60" spans="1:106" s="4" customFormat="1" ht="18" x14ac:dyDescent="0.4">
      <c r="A60" s="42">
        <v>2</v>
      </c>
      <c r="B60" s="43" t="s">
        <v>143</v>
      </c>
      <c r="C60" s="44" t="s">
        <v>115</v>
      </c>
      <c r="D60" s="385" t="s">
        <v>121</v>
      </c>
      <c r="E60" s="45" t="s">
        <v>196</v>
      </c>
      <c r="F60" s="45" t="s">
        <v>192</v>
      </c>
      <c r="G60" s="56">
        <v>13</v>
      </c>
      <c r="H60" s="56"/>
      <c r="I60" s="56">
        <v>70700</v>
      </c>
      <c r="J60" s="387">
        <v>70700</v>
      </c>
      <c r="K60" s="56"/>
      <c r="L60" s="57"/>
      <c r="M60" s="57"/>
      <c r="N60" s="56"/>
      <c r="O60" s="58"/>
      <c r="P60" s="59"/>
      <c r="Q60" s="414"/>
      <c r="R60" s="56"/>
      <c r="S60" s="57"/>
      <c r="T60" s="384">
        <v>13</v>
      </c>
      <c r="U60" s="51">
        <v>70700</v>
      </c>
      <c r="V60" s="60"/>
      <c r="W60" s="60"/>
      <c r="X60" s="53" t="s">
        <v>219</v>
      </c>
      <c r="Y60" s="61"/>
      <c r="Z60" s="62"/>
      <c r="AA60" s="40"/>
      <c r="AB60" s="40"/>
      <c r="AC60" s="40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</row>
    <row r="61" spans="1:106" s="4" customFormat="1" ht="18" x14ac:dyDescent="0.4">
      <c r="A61" s="42">
        <v>3</v>
      </c>
      <c r="B61" s="43" t="s">
        <v>143</v>
      </c>
      <c r="C61" s="44" t="s">
        <v>115</v>
      </c>
      <c r="D61" s="385" t="s">
        <v>121</v>
      </c>
      <c r="E61" s="45" t="s">
        <v>202</v>
      </c>
      <c r="F61" s="45" t="s">
        <v>205</v>
      </c>
      <c r="G61" s="56">
        <v>1</v>
      </c>
      <c r="H61" s="56"/>
      <c r="I61" s="56">
        <v>4000</v>
      </c>
      <c r="J61" s="56">
        <v>4000</v>
      </c>
      <c r="K61" s="56"/>
      <c r="L61" s="57"/>
      <c r="M61" s="57"/>
      <c r="N61" s="56"/>
      <c r="O61" s="58"/>
      <c r="P61" s="59"/>
      <c r="Q61" s="414"/>
      <c r="R61" s="56"/>
      <c r="S61" s="57"/>
      <c r="T61" s="384">
        <v>1</v>
      </c>
      <c r="U61" s="51">
        <v>4000</v>
      </c>
      <c r="V61" s="60"/>
      <c r="W61" s="60"/>
      <c r="X61" s="53" t="s">
        <v>218</v>
      </c>
      <c r="Y61" s="61"/>
      <c r="Z61" s="62"/>
      <c r="AA61" s="40"/>
      <c r="AB61" s="40"/>
      <c r="AC61" s="40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</row>
    <row r="62" spans="1:106" s="4" customFormat="1" ht="18" x14ac:dyDescent="0.4">
      <c r="A62" s="42"/>
      <c r="B62" s="43"/>
      <c r="C62" s="44" t="s">
        <v>115</v>
      </c>
      <c r="D62" s="385" t="s">
        <v>121</v>
      </c>
      <c r="E62" s="45"/>
      <c r="F62" s="45"/>
      <c r="G62" s="150"/>
      <c r="H62" s="150"/>
      <c r="I62" s="150"/>
      <c r="J62" s="150"/>
      <c r="K62" s="150"/>
      <c r="L62" s="154"/>
      <c r="M62" s="154"/>
      <c r="N62" s="150"/>
      <c r="O62" s="155"/>
      <c r="P62" s="156"/>
      <c r="Q62" s="155"/>
      <c r="R62" s="150"/>
      <c r="S62" s="154"/>
      <c r="T62" s="50">
        <v>0</v>
      </c>
      <c r="U62" s="51">
        <f t="shared" ref="U62:U64" si="30">+J62+M62+O62+Q62-S62</f>
        <v>0</v>
      </c>
      <c r="V62" s="60"/>
      <c r="W62" s="60"/>
      <c r="X62" s="53"/>
      <c r="Y62" s="61"/>
      <c r="Z62" s="63"/>
      <c r="AA62" s="40"/>
      <c r="AB62" s="40"/>
      <c r="AC62" s="40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</row>
    <row r="63" spans="1:106" s="4" customFormat="1" ht="18" x14ac:dyDescent="0.4">
      <c r="A63" s="42"/>
      <c r="B63" s="43"/>
      <c r="C63" s="44" t="s">
        <v>115</v>
      </c>
      <c r="D63" s="385" t="s">
        <v>121</v>
      </c>
      <c r="E63" s="45"/>
      <c r="F63" s="45"/>
      <c r="G63" s="150"/>
      <c r="H63" s="150"/>
      <c r="I63" s="150"/>
      <c r="J63" s="150"/>
      <c r="K63" s="150"/>
      <c r="L63" s="154"/>
      <c r="M63" s="154"/>
      <c r="N63" s="150"/>
      <c r="O63" s="155"/>
      <c r="P63" s="156"/>
      <c r="Q63" s="155"/>
      <c r="R63" s="150"/>
      <c r="S63" s="154"/>
      <c r="T63" s="50">
        <f t="shared" ref="T63:T64" si="31">+G63+K63+N63+P63-R63</f>
        <v>0</v>
      </c>
      <c r="U63" s="51">
        <f t="shared" si="30"/>
        <v>0</v>
      </c>
      <c r="V63" s="60"/>
      <c r="W63" s="60"/>
      <c r="X63" s="53"/>
      <c r="Y63" s="133"/>
      <c r="Z63" s="62"/>
      <c r="AA63" s="40"/>
      <c r="AB63" s="40"/>
      <c r="AC63" s="40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</row>
    <row r="64" spans="1:106" s="4" customFormat="1" ht="18" x14ac:dyDescent="0.4">
      <c r="A64" s="42"/>
      <c r="B64" s="43"/>
      <c r="C64" s="44" t="s">
        <v>115</v>
      </c>
      <c r="D64" s="385" t="s">
        <v>121</v>
      </c>
      <c r="E64" s="45"/>
      <c r="F64" s="45"/>
      <c r="G64" s="150"/>
      <c r="H64" s="150"/>
      <c r="I64" s="150"/>
      <c r="J64" s="150"/>
      <c r="K64" s="150"/>
      <c r="L64" s="154"/>
      <c r="M64" s="154"/>
      <c r="N64" s="150"/>
      <c r="O64" s="155"/>
      <c r="P64" s="156"/>
      <c r="Q64" s="155"/>
      <c r="R64" s="150"/>
      <c r="S64" s="154"/>
      <c r="T64" s="50">
        <f t="shared" si="31"/>
        <v>0</v>
      </c>
      <c r="U64" s="51">
        <f t="shared" si="30"/>
        <v>0</v>
      </c>
      <c r="V64" s="60"/>
      <c r="W64" s="60"/>
      <c r="X64" s="53"/>
      <c r="Y64" s="133"/>
      <c r="Z64" s="62"/>
      <c r="AA64" s="40"/>
      <c r="AB64" s="40"/>
      <c r="AC64" s="40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</row>
    <row r="65" spans="1:106" s="4" customFormat="1" ht="18" x14ac:dyDescent="0.4">
      <c r="A65" s="42"/>
      <c r="B65" s="43"/>
      <c r="C65" s="44"/>
      <c r="D65" s="385"/>
      <c r="E65" s="45"/>
      <c r="F65" s="45"/>
      <c r="G65" s="56"/>
      <c r="H65" s="56"/>
      <c r="I65" s="56"/>
      <c r="J65" s="56"/>
      <c r="K65" s="56"/>
      <c r="L65" s="57"/>
      <c r="M65" s="57"/>
      <c r="N65" s="56"/>
      <c r="O65" s="58"/>
      <c r="P65" s="59"/>
      <c r="Q65" s="414"/>
      <c r="R65" s="56"/>
      <c r="S65" s="57"/>
      <c r="T65" s="50">
        <v>0</v>
      </c>
      <c r="U65" s="51">
        <f t="shared" ref="U65:U68" si="32">+J65+M65+O65+Q65-S65</f>
        <v>0</v>
      </c>
      <c r="V65" s="60"/>
      <c r="W65" s="60"/>
      <c r="X65" s="53"/>
      <c r="Y65" s="133"/>
      <c r="Z65" s="62"/>
      <c r="AA65" s="40"/>
      <c r="AB65" s="40"/>
      <c r="AC65" s="40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</row>
    <row r="66" spans="1:106" s="196" customFormat="1" ht="21" x14ac:dyDescent="0.4">
      <c r="A66" s="316"/>
      <c r="B66" s="317"/>
      <c r="C66" s="318"/>
      <c r="D66" s="465"/>
      <c r="E66" s="319"/>
      <c r="F66" s="319"/>
      <c r="G66" s="56"/>
      <c r="H66" s="56"/>
      <c r="I66" s="56"/>
      <c r="J66" s="56"/>
      <c r="K66" s="56"/>
      <c r="L66" s="57"/>
      <c r="M66" s="57"/>
      <c r="N66" s="56"/>
      <c r="O66" s="58"/>
      <c r="P66" s="59"/>
      <c r="Q66" s="58"/>
      <c r="R66" s="56"/>
      <c r="S66" s="57"/>
      <c r="T66" s="50">
        <v>0</v>
      </c>
      <c r="U66" s="51">
        <f t="shared" si="32"/>
        <v>0</v>
      </c>
      <c r="V66" s="60"/>
      <c r="W66" s="60"/>
      <c r="X66" s="320"/>
      <c r="Y66" s="321"/>
      <c r="Z66" s="322"/>
      <c r="AA66" s="314"/>
      <c r="AB66" s="314"/>
      <c r="AC66" s="314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</row>
    <row r="67" spans="1:106" s="196" customFormat="1" ht="21" x14ac:dyDescent="0.4">
      <c r="A67" s="316"/>
      <c r="B67" s="317"/>
      <c r="C67" s="318"/>
      <c r="D67" s="465"/>
      <c r="E67" s="319"/>
      <c r="F67" s="319"/>
      <c r="G67" s="150"/>
      <c r="H67" s="150"/>
      <c r="I67" s="150"/>
      <c r="J67" s="150"/>
      <c r="K67" s="150"/>
      <c r="L67" s="154"/>
      <c r="M67" s="154"/>
      <c r="N67" s="150"/>
      <c r="O67" s="155"/>
      <c r="P67" s="156"/>
      <c r="Q67" s="155"/>
      <c r="R67" s="150"/>
      <c r="S67" s="154"/>
      <c r="T67" s="50">
        <v>0</v>
      </c>
      <c r="U67" s="51">
        <f t="shared" si="32"/>
        <v>0</v>
      </c>
      <c r="V67" s="151"/>
      <c r="W67" s="151"/>
      <c r="X67" s="466"/>
      <c r="Y67" s="467"/>
      <c r="Z67" s="468"/>
      <c r="AA67" s="314"/>
      <c r="AB67" s="314"/>
      <c r="AC67" s="314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/>
      <c r="BM67" s="315"/>
      <c r="BN67" s="315"/>
      <c r="BO67" s="315"/>
      <c r="BP67" s="315"/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5"/>
      <c r="CG67" s="315"/>
      <c r="CH67" s="315"/>
      <c r="CI67" s="315"/>
      <c r="CJ67" s="315"/>
      <c r="CK67" s="315"/>
      <c r="CL67" s="315"/>
      <c r="CM67" s="315"/>
      <c r="CN67" s="315"/>
      <c r="CO67" s="315"/>
      <c r="CP67" s="315"/>
      <c r="CQ67" s="315"/>
      <c r="CR67" s="315"/>
      <c r="CS67" s="315"/>
      <c r="CT67" s="315"/>
      <c r="CU67" s="315"/>
      <c r="CV67" s="315"/>
      <c r="CW67" s="315"/>
      <c r="CX67" s="315"/>
      <c r="CY67" s="315"/>
      <c r="CZ67" s="315"/>
      <c r="DA67" s="315"/>
      <c r="DB67" s="315"/>
    </row>
    <row r="68" spans="1:106" s="196" customFormat="1" ht="21" x14ac:dyDescent="0.4">
      <c r="A68" s="316"/>
      <c r="B68" s="317"/>
      <c r="C68" s="318"/>
      <c r="D68" s="465"/>
      <c r="E68" s="319"/>
      <c r="F68" s="319"/>
      <c r="G68" s="150"/>
      <c r="H68" s="150"/>
      <c r="I68" s="150"/>
      <c r="J68" s="150"/>
      <c r="K68" s="150"/>
      <c r="L68" s="154"/>
      <c r="M68" s="154"/>
      <c r="N68" s="150"/>
      <c r="O68" s="155"/>
      <c r="P68" s="156"/>
      <c r="Q68" s="155"/>
      <c r="R68" s="150"/>
      <c r="S68" s="154"/>
      <c r="T68" s="50">
        <v>0</v>
      </c>
      <c r="U68" s="51">
        <f t="shared" si="32"/>
        <v>0</v>
      </c>
      <c r="V68" s="151"/>
      <c r="W68" s="151"/>
      <c r="X68" s="466"/>
      <c r="Y68" s="467"/>
      <c r="Z68" s="468"/>
      <c r="AA68" s="314"/>
      <c r="AB68" s="314"/>
      <c r="AC68" s="314"/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/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5"/>
      <c r="CG68" s="315"/>
      <c r="CH68" s="315"/>
      <c r="CI68" s="315"/>
      <c r="CJ68" s="315"/>
      <c r="CK68" s="315"/>
      <c r="CL68" s="315"/>
      <c r="CM68" s="315"/>
      <c r="CN68" s="315"/>
      <c r="CO68" s="315"/>
      <c r="CP68" s="315"/>
      <c r="CQ68" s="315"/>
      <c r="CR68" s="315"/>
      <c r="CS68" s="315"/>
      <c r="CT68" s="315"/>
      <c r="CU68" s="315"/>
      <c r="CV68" s="315"/>
      <c r="CW68" s="315"/>
      <c r="CX68" s="315"/>
      <c r="CY68" s="315"/>
      <c r="CZ68" s="315"/>
      <c r="DA68" s="315"/>
      <c r="DB68" s="315"/>
    </row>
    <row r="69" spans="1:106" s="196" customFormat="1" ht="21" x14ac:dyDescent="0.4">
      <c r="A69" s="316"/>
      <c r="B69" s="317"/>
      <c r="C69" s="318"/>
      <c r="D69" s="465"/>
      <c r="E69" s="319"/>
      <c r="F69" s="319"/>
      <c r="G69" s="150"/>
      <c r="H69" s="150"/>
      <c r="I69" s="150"/>
      <c r="J69" s="150"/>
      <c r="K69" s="150"/>
      <c r="L69" s="154"/>
      <c r="M69" s="154"/>
      <c r="N69" s="150"/>
      <c r="O69" s="155"/>
      <c r="P69" s="156"/>
      <c r="Q69" s="155"/>
      <c r="R69" s="150"/>
      <c r="S69" s="154"/>
      <c r="T69" s="50">
        <f t="shared" ref="T69" si="33">+G69+K69+N69+P69-R69</f>
        <v>0</v>
      </c>
      <c r="U69" s="51">
        <f t="shared" ref="U69" si="34">+J69+M69+O69+Q69-S69</f>
        <v>0</v>
      </c>
      <c r="V69" s="151"/>
      <c r="W69" s="151"/>
      <c r="X69" s="466"/>
      <c r="Y69" s="467"/>
      <c r="Z69" s="468"/>
      <c r="AA69" s="314"/>
      <c r="AB69" s="314"/>
      <c r="AC69" s="314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315"/>
      <c r="BM69" s="315"/>
      <c r="BN69" s="315"/>
      <c r="BO69" s="315"/>
      <c r="BP69" s="315"/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5"/>
      <c r="CG69" s="315"/>
      <c r="CH69" s="315"/>
      <c r="CI69" s="315"/>
      <c r="CJ69" s="315"/>
      <c r="CK69" s="315"/>
      <c r="CL69" s="315"/>
      <c r="CM69" s="315"/>
      <c r="CN69" s="315"/>
      <c r="CO69" s="315"/>
      <c r="CP69" s="315"/>
      <c r="CQ69" s="315"/>
      <c r="CR69" s="315"/>
      <c r="CS69" s="315"/>
      <c r="CT69" s="315"/>
      <c r="CU69" s="315"/>
      <c r="CV69" s="315"/>
      <c r="CW69" s="315"/>
      <c r="CX69" s="315"/>
      <c r="CY69" s="315"/>
      <c r="CZ69" s="315"/>
      <c r="DA69" s="315"/>
      <c r="DB69" s="315"/>
    </row>
    <row r="70" spans="1:106" s="4" customFormat="1" ht="16.5" customHeight="1" x14ac:dyDescent="0.4">
      <c r="A70" s="42"/>
      <c r="B70" s="43"/>
      <c r="C70" s="44"/>
      <c r="D70" s="45"/>
      <c r="E70" s="45"/>
      <c r="F70" s="45"/>
      <c r="G70" s="150"/>
      <c r="H70" s="150"/>
      <c r="I70" s="150"/>
      <c r="J70" s="150"/>
      <c r="K70" s="150"/>
      <c r="L70" s="154"/>
      <c r="M70" s="154"/>
      <c r="N70" s="150"/>
      <c r="O70" s="155"/>
      <c r="P70" s="156"/>
      <c r="Q70" s="155"/>
      <c r="R70" s="150"/>
      <c r="S70" s="154"/>
      <c r="T70" s="50">
        <f t="shared" ref="T70" si="35">+G70+K70+N70+P70-R70</f>
        <v>0</v>
      </c>
      <c r="U70" s="51">
        <f t="shared" ref="U70" si="36">+J70+M70+O70+Q70-S70</f>
        <v>0</v>
      </c>
      <c r="V70" s="151"/>
      <c r="W70" s="151"/>
      <c r="X70" s="305"/>
      <c r="Y70" s="152"/>
      <c r="Z70" s="153"/>
      <c r="AA70" s="40"/>
      <c r="AB70" s="40"/>
      <c r="AC70" s="40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</row>
    <row r="71" spans="1:106" s="4" customFormat="1" ht="18" x14ac:dyDescent="0.4">
      <c r="A71" s="141"/>
      <c r="B71" s="142"/>
      <c r="C71" s="143"/>
      <c r="D71" s="144"/>
      <c r="E71" s="144" t="s">
        <v>26</v>
      </c>
      <c r="F71" s="144"/>
      <c r="G71" s="145">
        <f t="shared" ref="G71:U71" si="37">SUM(G59:G70)</f>
        <v>430</v>
      </c>
      <c r="H71" s="145">
        <f t="shared" si="37"/>
        <v>393798</v>
      </c>
      <c r="I71" s="145">
        <f t="shared" si="37"/>
        <v>86550</v>
      </c>
      <c r="J71" s="145">
        <f t="shared" si="37"/>
        <v>279925</v>
      </c>
      <c r="K71" s="145">
        <f t="shared" si="37"/>
        <v>0</v>
      </c>
      <c r="L71" s="145">
        <f t="shared" si="37"/>
        <v>0</v>
      </c>
      <c r="M71" s="145">
        <f t="shared" si="37"/>
        <v>0</v>
      </c>
      <c r="N71" s="145">
        <f t="shared" si="37"/>
        <v>0</v>
      </c>
      <c r="O71" s="145">
        <f t="shared" si="37"/>
        <v>0</v>
      </c>
      <c r="P71" s="145">
        <f t="shared" si="37"/>
        <v>0</v>
      </c>
      <c r="Q71" s="145">
        <f t="shared" si="37"/>
        <v>0</v>
      </c>
      <c r="R71" s="145">
        <f t="shared" si="37"/>
        <v>0</v>
      </c>
      <c r="S71" s="145">
        <f t="shared" si="37"/>
        <v>0</v>
      </c>
      <c r="T71" s="145">
        <f t="shared" si="37"/>
        <v>430</v>
      </c>
      <c r="U71" s="145">
        <f t="shared" si="37"/>
        <v>279925</v>
      </c>
      <c r="V71" s="146"/>
      <c r="W71" s="146"/>
      <c r="X71" s="147"/>
      <c r="Y71" s="148"/>
      <c r="Z71" s="149"/>
      <c r="AA71" s="40"/>
      <c r="AB71" s="40"/>
      <c r="AC71" s="40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</row>
    <row r="72" spans="1:106" s="4" customFormat="1" ht="18" x14ac:dyDescent="0.4">
      <c r="A72" s="42"/>
      <c r="B72" s="43"/>
      <c r="C72" s="44"/>
      <c r="D72" s="45"/>
      <c r="E72" s="45"/>
      <c r="F72" s="45"/>
      <c r="G72" s="56"/>
      <c r="H72" s="56"/>
      <c r="I72" s="56"/>
      <c r="J72" s="56"/>
      <c r="K72" s="56"/>
      <c r="L72" s="57"/>
      <c r="M72" s="57"/>
      <c r="N72" s="56"/>
      <c r="O72" s="58"/>
      <c r="P72" s="59"/>
      <c r="Q72" s="58"/>
      <c r="R72" s="56"/>
      <c r="S72" s="57"/>
      <c r="T72" s="50"/>
      <c r="U72" s="51"/>
      <c r="V72" s="60"/>
      <c r="W72" s="60"/>
      <c r="X72" s="53"/>
      <c r="Y72" s="61"/>
      <c r="Z72" s="62"/>
      <c r="AA72" s="40"/>
      <c r="AB72" s="40"/>
      <c r="AC72" s="40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</row>
    <row r="73" spans="1:106" s="4" customFormat="1" ht="18" x14ac:dyDescent="0.4">
      <c r="A73" s="42"/>
      <c r="B73" s="43"/>
      <c r="C73" s="44"/>
      <c r="D73" s="45"/>
      <c r="E73" s="140" t="s">
        <v>45</v>
      </c>
      <c r="F73" s="45"/>
      <c r="G73" s="56"/>
      <c r="H73" s="56"/>
      <c r="I73" s="56"/>
      <c r="J73" s="56"/>
      <c r="K73" s="56"/>
      <c r="L73" s="57"/>
      <c r="M73" s="57"/>
      <c r="N73" s="56"/>
      <c r="O73" s="58"/>
      <c r="P73" s="59"/>
      <c r="Q73" s="58"/>
      <c r="R73" s="56"/>
      <c r="S73" s="57"/>
      <c r="T73" s="50"/>
      <c r="U73" s="51"/>
      <c r="V73" s="60"/>
      <c r="W73" s="60"/>
      <c r="X73" s="53"/>
      <c r="Y73" s="61"/>
      <c r="Z73" s="62"/>
      <c r="AA73" s="40"/>
      <c r="AB73" s="40"/>
      <c r="AC73" s="40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</row>
    <row r="74" spans="1:106" s="4" customFormat="1" ht="18" x14ac:dyDescent="0.4">
      <c r="A74" s="42">
        <v>1</v>
      </c>
      <c r="B74" s="43" t="s">
        <v>143</v>
      </c>
      <c r="C74" s="44" t="s">
        <v>115</v>
      </c>
      <c r="D74" s="385" t="s">
        <v>120</v>
      </c>
      <c r="E74" s="45" t="s">
        <v>189</v>
      </c>
      <c r="F74" s="45" t="s">
        <v>192</v>
      </c>
      <c r="G74" s="56">
        <v>211</v>
      </c>
      <c r="H74" s="56">
        <v>195597</v>
      </c>
      <c r="I74" s="56">
        <v>5400</v>
      </c>
      <c r="J74" s="56">
        <v>105280</v>
      </c>
      <c r="K74" s="56"/>
      <c r="L74" s="57"/>
      <c r="M74" s="57"/>
      <c r="N74" s="56"/>
      <c r="O74" s="58"/>
      <c r="P74" s="59"/>
      <c r="Q74" s="414"/>
      <c r="R74" s="56"/>
      <c r="S74" s="57"/>
      <c r="T74" s="384">
        <v>211</v>
      </c>
      <c r="U74" s="51">
        <v>105280</v>
      </c>
      <c r="V74" s="60"/>
      <c r="W74" s="60"/>
      <c r="X74" s="53" t="s">
        <v>113</v>
      </c>
      <c r="Y74" s="61"/>
      <c r="Z74" s="62"/>
      <c r="AA74" s="40"/>
      <c r="AB74" s="40"/>
      <c r="AC74" s="40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</row>
    <row r="75" spans="1:106" s="4" customFormat="1" ht="18" x14ac:dyDescent="0.4">
      <c r="A75" s="42">
        <v>2</v>
      </c>
      <c r="B75" s="43" t="s">
        <v>143</v>
      </c>
      <c r="C75" s="44" t="s">
        <v>115</v>
      </c>
      <c r="D75" s="385" t="s">
        <v>120</v>
      </c>
      <c r="E75" s="45" t="s">
        <v>197</v>
      </c>
      <c r="F75" s="45" t="s">
        <v>192</v>
      </c>
      <c r="G75" s="56">
        <v>5</v>
      </c>
      <c r="H75" s="56"/>
      <c r="I75" s="56">
        <v>23720</v>
      </c>
      <c r="J75" s="387">
        <v>23720</v>
      </c>
      <c r="K75" s="56"/>
      <c r="L75" s="57"/>
      <c r="M75" s="57"/>
      <c r="N75" s="56"/>
      <c r="O75" s="58"/>
      <c r="P75" s="59"/>
      <c r="Q75" s="414"/>
      <c r="R75" s="56"/>
      <c r="S75" s="57"/>
      <c r="T75" s="384">
        <v>5</v>
      </c>
      <c r="U75" s="51">
        <v>23720</v>
      </c>
      <c r="V75" s="60"/>
      <c r="W75" s="60"/>
      <c r="X75" s="53" t="s">
        <v>219</v>
      </c>
      <c r="Y75" s="61"/>
      <c r="Z75" s="62"/>
      <c r="AA75" s="40"/>
      <c r="AB75" s="40"/>
      <c r="AC75" s="40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</row>
    <row r="76" spans="1:106" s="4" customFormat="1" ht="18" x14ac:dyDescent="0.4">
      <c r="A76" s="42">
        <v>3</v>
      </c>
      <c r="B76" s="43" t="s">
        <v>143</v>
      </c>
      <c r="C76" s="44" t="s">
        <v>115</v>
      </c>
      <c r="D76" s="385" t="s">
        <v>120</v>
      </c>
      <c r="E76" s="45" t="s">
        <v>203</v>
      </c>
      <c r="F76" s="45" t="s">
        <v>205</v>
      </c>
      <c r="G76" s="56">
        <v>1</v>
      </c>
      <c r="H76" s="56"/>
      <c r="I76" s="56">
        <v>4000</v>
      </c>
      <c r="J76" s="56">
        <v>4000</v>
      </c>
      <c r="K76" s="56"/>
      <c r="L76" s="57"/>
      <c r="M76" s="57"/>
      <c r="N76" s="56"/>
      <c r="O76" s="58"/>
      <c r="P76" s="59"/>
      <c r="Q76" s="414"/>
      <c r="R76" s="56"/>
      <c r="S76" s="57"/>
      <c r="T76" s="384">
        <v>1</v>
      </c>
      <c r="U76" s="51">
        <v>4000</v>
      </c>
      <c r="V76" s="60"/>
      <c r="W76" s="60"/>
      <c r="X76" s="53" t="s">
        <v>218</v>
      </c>
      <c r="Y76" s="61"/>
      <c r="Z76" s="62"/>
      <c r="AA76" s="40"/>
      <c r="AB76" s="40"/>
      <c r="AC76" s="40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</row>
    <row r="77" spans="1:106" s="4" customFormat="1" ht="18" x14ac:dyDescent="0.4">
      <c r="A77" s="42"/>
      <c r="B77" s="43"/>
      <c r="C77" s="44" t="s">
        <v>115</v>
      </c>
      <c r="D77" s="385" t="s">
        <v>120</v>
      </c>
      <c r="E77" s="45"/>
      <c r="F77" s="45"/>
      <c r="G77" s="56"/>
      <c r="H77" s="56"/>
      <c r="I77" s="56"/>
      <c r="J77" s="56"/>
      <c r="K77" s="56"/>
      <c r="L77" s="57"/>
      <c r="M77" s="57"/>
      <c r="N77" s="56"/>
      <c r="O77" s="58"/>
      <c r="P77" s="59"/>
      <c r="Q77" s="414"/>
      <c r="R77" s="56"/>
      <c r="S77" s="57"/>
      <c r="T77" s="50">
        <f t="shared" ref="T77" si="38">+G77+K77+N77+P77-R77</f>
        <v>0</v>
      </c>
      <c r="U77" s="51">
        <f t="shared" ref="U77" si="39">+J77+M77+O77+Q77-S77</f>
        <v>0</v>
      </c>
      <c r="V77" s="60"/>
      <c r="W77" s="60"/>
      <c r="X77" s="53"/>
      <c r="Y77" s="61"/>
      <c r="Z77" s="63"/>
      <c r="AA77" s="40"/>
      <c r="AB77" s="40"/>
      <c r="AC77" s="40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</row>
    <row r="78" spans="1:106" s="4" customFormat="1" ht="18" x14ac:dyDescent="0.4">
      <c r="A78" s="42"/>
      <c r="B78" s="43"/>
      <c r="C78" s="44"/>
      <c r="D78" s="385"/>
      <c r="E78" s="45"/>
      <c r="F78" s="45"/>
      <c r="G78" s="56"/>
      <c r="H78" s="56"/>
      <c r="I78" s="56"/>
      <c r="J78" s="56"/>
      <c r="K78" s="56"/>
      <c r="L78" s="57"/>
      <c r="M78" s="57"/>
      <c r="N78" s="56"/>
      <c r="O78" s="58"/>
      <c r="P78" s="59"/>
      <c r="Q78" s="414"/>
      <c r="R78" s="56"/>
      <c r="S78" s="57"/>
      <c r="T78" s="50">
        <f t="shared" ref="T78:T81" si="40">+G78+K78+N78+P78-R78</f>
        <v>0</v>
      </c>
      <c r="U78" s="51">
        <f t="shared" ref="U78:U81" si="41">+J78+M78+O78+Q78-S78</f>
        <v>0</v>
      </c>
      <c r="V78" s="60"/>
      <c r="W78" s="60"/>
      <c r="X78" s="53"/>
      <c r="Y78" s="133"/>
      <c r="Z78" s="62"/>
      <c r="AA78" s="40"/>
      <c r="AB78" s="40"/>
      <c r="AC78" s="40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</row>
    <row r="79" spans="1:106" s="4" customFormat="1" ht="18" x14ac:dyDescent="0.4">
      <c r="A79" s="42"/>
      <c r="B79" s="43"/>
      <c r="C79" s="44"/>
      <c r="D79" s="385"/>
      <c r="E79" s="45"/>
      <c r="F79" s="45"/>
      <c r="G79" s="56"/>
      <c r="H79" s="56"/>
      <c r="I79" s="56"/>
      <c r="J79" s="56"/>
      <c r="K79" s="56"/>
      <c r="L79" s="57"/>
      <c r="M79" s="57"/>
      <c r="N79" s="56"/>
      <c r="O79" s="58"/>
      <c r="P79" s="59"/>
      <c r="Q79" s="414"/>
      <c r="R79" s="56"/>
      <c r="S79" s="57"/>
      <c r="T79" s="50">
        <f t="shared" si="40"/>
        <v>0</v>
      </c>
      <c r="U79" s="51">
        <f t="shared" si="41"/>
        <v>0</v>
      </c>
      <c r="V79" s="60"/>
      <c r="W79" s="60"/>
      <c r="X79" s="53"/>
      <c r="Y79" s="133"/>
      <c r="Z79" s="62"/>
      <c r="AA79" s="40"/>
      <c r="AB79" s="40"/>
      <c r="AC79" s="40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</row>
    <row r="80" spans="1:106" s="4" customFormat="1" ht="18" x14ac:dyDescent="0.4">
      <c r="A80" s="42"/>
      <c r="B80" s="43"/>
      <c r="C80" s="44"/>
      <c r="D80" s="385"/>
      <c r="E80" s="45"/>
      <c r="F80" s="45"/>
      <c r="G80" s="56"/>
      <c r="H80" s="56"/>
      <c r="I80" s="56"/>
      <c r="J80" s="56"/>
      <c r="K80" s="56"/>
      <c r="L80" s="57"/>
      <c r="M80" s="57"/>
      <c r="N80" s="56"/>
      <c r="O80" s="58"/>
      <c r="P80" s="59"/>
      <c r="Q80" s="414"/>
      <c r="R80" s="56"/>
      <c r="S80" s="57"/>
      <c r="T80" s="50">
        <f t="shared" si="40"/>
        <v>0</v>
      </c>
      <c r="U80" s="51">
        <f t="shared" si="41"/>
        <v>0</v>
      </c>
      <c r="V80" s="60"/>
      <c r="W80" s="60"/>
      <c r="X80" s="53"/>
      <c r="Y80" s="61"/>
      <c r="Z80" s="62"/>
      <c r="AA80" s="40"/>
      <c r="AB80" s="40"/>
      <c r="AC80" s="40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</row>
    <row r="81" spans="1:106" s="4" customFormat="1" ht="18" x14ac:dyDescent="0.4">
      <c r="A81" s="442"/>
      <c r="B81" s="43"/>
      <c r="C81" s="44"/>
      <c r="D81" s="385"/>
      <c r="E81" s="45"/>
      <c r="F81" s="45"/>
      <c r="G81" s="56"/>
      <c r="H81" s="56"/>
      <c r="I81" s="56"/>
      <c r="J81" s="56"/>
      <c r="K81" s="56"/>
      <c r="L81" s="57"/>
      <c r="M81" s="57"/>
      <c r="N81" s="56"/>
      <c r="O81" s="58"/>
      <c r="P81" s="59"/>
      <c r="Q81" s="414"/>
      <c r="R81" s="56"/>
      <c r="S81" s="57"/>
      <c r="T81" s="50">
        <f t="shared" si="40"/>
        <v>0</v>
      </c>
      <c r="U81" s="51">
        <f t="shared" si="41"/>
        <v>0</v>
      </c>
      <c r="V81" s="60"/>
      <c r="W81" s="60"/>
      <c r="X81" s="53"/>
      <c r="Y81" s="152"/>
      <c r="Z81" s="153"/>
      <c r="AA81" s="40"/>
      <c r="AB81" s="40"/>
      <c r="AC81" s="40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</row>
    <row r="82" spans="1:106" s="4" customFormat="1" ht="18" x14ac:dyDescent="0.4">
      <c r="A82" s="442"/>
      <c r="B82" s="43"/>
      <c r="C82" s="44"/>
      <c r="D82" s="385"/>
      <c r="E82" s="45"/>
      <c r="F82" s="45"/>
      <c r="G82" s="56"/>
      <c r="H82" s="56"/>
      <c r="I82" s="56"/>
      <c r="J82" s="56"/>
      <c r="K82" s="56"/>
      <c r="L82" s="57"/>
      <c r="M82" s="57"/>
      <c r="N82" s="56"/>
      <c r="O82" s="58"/>
      <c r="P82" s="59"/>
      <c r="Q82" s="414"/>
      <c r="R82" s="56"/>
      <c r="S82" s="57"/>
      <c r="T82" s="50">
        <f t="shared" ref="T82:T83" si="42">+G82+K82+N82+P82-R82</f>
        <v>0</v>
      </c>
      <c r="U82" s="51">
        <f t="shared" ref="U82:U83" si="43">+J82+M82+O82+Q82-S82</f>
        <v>0</v>
      </c>
      <c r="V82" s="60"/>
      <c r="W82" s="60"/>
      <c r="X82" s="53"/>
      <c r="Y82" s="152"/>
      <c r="Z82" s="153"/>
      <c r="AA82" s="40"/>
      <c r="AB82" s="40"/>
      <c r="AC82" s="40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</row>
    <row r="83" spans="1:106" s="4" customFormat="1" ht="18" x14ac:dyDescent="0.4">
      <c r="A83" s="442"/>
      <c r="B83" s="43"/>
      <c r="C83" s="44"/>
      <c r="D83" s="385"/>
      <c r="E83" s="45"/>
      <c r="F83" s="45"/>
      <c r="G83" s="56"/>
      <c r="H83" s="56"/>
      <c r="I83" s="56"/>
      <c r="J83" s="56"/>
      <c r="K83" s="56"/>
      <c r="L83" s="57"/>
      <c r="M83" s="57"/>
      <c r="N83" s="56"/>
      <c r="O83" s="58"/>
      <c r="P83" s="59"/>
      <c r="Q83" s="414"/>
      <c r="R83" s="56"/>
      <c r="S83" s="57"/>
      <c r="T83" s="50">
        <f t="shared" si="42"/>
        <v>0</v>
      </c>
      <c r="U83" s="51">
        <f t="shared" si="43"/>
        <v>0</v>
      </c>
      <c r="V83" s="60"/>
      <c r="W83" s="60"/>
      <c r="X83" s="53"/>
      <c r="Y83" s="152"/>
      <c r="Z83" s="153"/>
      <c r="AA83" s="40"/>
      <c r="AB83" s="40"/>
      <c r="AC83" s="40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</row>
    <row r="84" spans="1:106" s="4" customFormat="1" ht="18" x14ac:dyDescent="0.4">
      <c r="A84" s="442"/>
      <c r="B84" s="43"/>
      <c r="C84" s="44"/>
      <c r="D84" s="385"/>
      <c r="E84" s="45"/>
      <c r="F84" s="45"/>
      <c r="G84" s="56"/>
      <c r="H84" s="56"/>
      <c r="I84" s="56"/>
      <c r="J84" s="56"/>
      <c r="K84" s="56"/>
      <c r="L84" s="57"/>
      <c r="M84" s="57"/>
      <c r="N84" s="56"/>
      <c r="O84" s="58"/>
      <c r="P84" s="59"/>
      <c r="Q84" s="414"/>
      <c r="R84" s="56"/>
      <c r="S84" s="57"/>
      <c r="T84" s="50">
        <f t="shared" ref="T84:T85" si="44">+G84+K84+N84+P84-R84</f>
        <v>0</v>
      </c>
      <c r="U84" s="51">
        <f t="shared" ref="U84:U85" si="45">+J84+M84+O84+Q84-S84</f>
        <v>0</v>
      </c>
      <c r="V84" s="60"/>
      <c r="W84" s="60"/>
      <c r="X84" s="53"/>
      <c r="Y84" s="152"/>
      <c r="Z84" s="153"/>
      <c r="AA84" s="40"/>
      <c r="AB84" s="40"/>
      <c r="AC84" s="40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</row>
    <row r="85" spans="1:106" s="4" customFormat="1" ht="18" x14ac:dyDescent="0.4">
      <c r="A85" s="442"/>
      <c r="B85" s="43"/>
      <c r="C85" s="44"/>
      <c r="D85" s="385"/>
      <c r="E85" s="45"/>
      <c r="F85" s="45"/>
      <c r="G85" s="56"/>
      <c r="H85" s="56"/>
      <c r="I85" s="56"/>
      <c r="J85" s="56"/>
      <c r="K85" s="56"/>
      <c r="L85" s="57"/>
      <c r="M85" s="57"/>
      <c r="N85" s="56"/>
      <c r="O85" s="58"/>
      <c r="P85" s="59"/>
      <c r="Q85" s="414"/>
      <c r="R85" s="56"/>
      <c r="S85" s="57"/>
      <c r="T85" s="50">
        <f t="shared" si="44"/>
        <v>0</v>
      </c>
      <c r="U85" s="51">
        <f t="shared" si="45"/>
        <v>0</v>
      </c>
      <c r="V85" s="60"/>
      <c r="W85" s="60"/>
      <c r="X85" s="53"/>
      <c r="Y85" s="152"/>
      <c r="Z85" s="153"/>
      <c r="AA85" s="40"/>
      <c r="AB85" s="40"/>
      <c r="AC85" s="40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</row>
    <row r="86" spans="1:106" s="4" customFormat="1" ht="18" x14ac:dyDescent="0.4">
      <c r="A86" s="141"/>
      <c r="B86" s="142"/>
      <c r="C86" s="143"/>
      <c r="D86" s="144"/>
      <c r="E86" s="144" t="s">
        <v>26</v>
      </c>
      <c r="F86" s="144"/>
      <c r="G86" s="145">
        <f t="shared" ref="G86:L86" si="46">SUM(G74:G85)</f>
        <v>217</v>
      </c>
      <c r="H86" s="145">
        <f t="shared" si="46"/>
        <v>195597</v>
      </c>
      <c r="I86" s="145">
        <f t="shared" si="46"/>
        <v>33120</v>
      </c>
      <c r="J86" s="145">
        <f t="shared" si="46"/>
        <v>133000</v>
      </c>
      <c r="K86" s="145">
        <f t="shared" si="46"/>
        <v>0</v>
      </c>
      <c r="L86" s="145">
        <f t="shared" si="46"/>
        <v>0</v>
      </c>
      <c r="M86" s="145">
        <f t="shared" ref="M86" si="47">SUM(M74:M85)</f>
        <v>0</v>
      </c>
      <c r="N86" s="145">
        <f t="shared" ref="N86:U86" si="48">SUM(N74:N85)</f>
        <v>0</v>
      </c>
      <c r="O86" s="145">
        <f t="shared" si="48"/>
        <v>0</v>
      </c>
      <c r="P86" s="145">
        <f t="shared" si="48"/>
        <v>0</v>
      </c>
      <c r="Q86" s="145">
        <f t="shared" si="48"/>
        <v>0</v>
      </c>
      <c r="R86" s="145">
        <f t="shared" si="48"/>
        <v>0</v>
      </c>
      <c r="S86" s="145">
        <f t="shared" si="48"/>
        <v>0</v>
      </c>
      <c r="T86" s="145">
        <f t="shared" si="48"/>
        <v>217</v>
      </c>
      <c r="U86" s="145">
        <f t="shared" si="48"/>
        <v>133000</v>
      </c>
      <c r="V86" s="146"/>
      <c r="W86" s="146"/>
      <c r="X86" s="147"/>
      <c r="Y86" s="148"/>
      <c r="Z86" s="149"/>
      <c r="AA86" s="40"/>
      <c r="AB86" s="40"/>
      <c r="AC86" s="40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</row>
    <row r="87" spans="1:106" s="4" customFormat="1" ht="18" x14ac:dyDescent="0.4">
      <c r="A87" s="42"/>
      <c r="B87" s="43"/>
      <c r="C87" s="44"/>
      <c r="D87" s="45"/>
      <c r="E87" s="45"/>
      <c r="F87" s="45"/>
      <c r="G87" s="56"/>
      <c r="H87" s="56"/>
      <c r="I87" s="56"/>
      <c r="J87" s="56"/>
      <c r="K87" s="56"/>
      <c r="L87" s="57"/>
      <c r="M87" s="57"/>
      <c r="N87" s="56"/>
      <c r="O87" s="58"/>
      <c r="P87" s="59"/>
      <c r="Q87" s="58"/>
      <c r="R87" s="56"/>
      <c r="S87" s="57"/>
      <c r="T87" s="50"/>
      <c r="U87" s="51"/>
      <c r="V87" s="60"/>
      <c r="W87" s="60"/>
      <c r="X87" s="53"/>
      <c r="Y87" s="61"/>
      <c r="Z87" s="62"/>
      <c r="AA87" s="40"/>
      <c r="AB87" s="40"/>
      <c r="AC87" s="40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</row>
    <row r="88" spans="1:106" s="4" customFormat="1" ht="18" x14ac:dyDescent="0.4">
      <c r="A88" s="42"/>
      <c r="B88" s="43"/>
      <c r="C88" s="44"/>
      <c r="D88" s="45"/>
      <c r="E88" s="140" t="s">
        <v>46</v>
      </c>
      <c r="F88" s="45"/>
      <c r="G88" s="56"/>
      <c r="H88" s="56"/>
      <c r="I88" s="56"/>
      <c r="J88" s="56"/>
      <c r="K88" s="56"/>
      <c r="L88" s="57"/>
      <c r="M88" s="57"/>
      <c r="N88" s="56"/>
      <c r="O88" s="58"/>
      <c r="P88" s="59"/>
      <c r="Q88" s="58"/>
      <c r="R88" s="56"/>
      <c r="S88" s="57"/>
      <c r="T88" s="50"/>
      <c r="U88" s="51"/>
      <c r="V88" s="60"/>
      <c r="W88" s="60"/>
      <c r="X88" s="53"/>
      <c r="Y88" s="61"/>
      <c r="Z88" s="62"/>
      <c r="AA88" s="40"/>
      <c r="AB88" s="40"/>
      <c r="AC88" s="40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</row>
    <row r="89" spans="1:106" s="4" customFormat="1" ht="18" x14ac:dyDescent="0.4">
      <c r="A89" s="42">
        <v>1</v>
      </c>
      <c r="B89" s="43" t="s">
        <v>143</v>
      </c>
      <c r="C89" s="44" t="s">
        <v>115</v>
      </c>
      <c r="D89" s="385" t="s">
        <v>114</v>
      </c>
      <c r="E89" s="45" t="s">
        <v>190</v>
      </c>
      <c r="F89" s="45" t="s">
        <v>192</v>
      </c>
      <c r="G89" s="56">
        <v>576</v>
      </c>
      <c r="H89" s="56">
        <v>514332</v>
      </c>
      <c r="I89" s="56">
        <v>34380</v>
      </c>
      <c r="J89" s="56">
        <v>295960</v>
      </c>
      <c r="K89" s="56"/>
      <c r="L89" s="57"/>
      <c r="M89" s="57"/>
      <c r="N89" s="56"/>
      <c r="O89" s="58"/>
      <c r="P89" s="59"/>
      <c r="Q89" s="414"/>
      <c r="R89" s="56"/>
      <c r="S89" s="57"/>
      <c r="T89" s="384">
        <v>576</v>
      </c>
      <c r="U89" s="51">
        <v>295960</v>
      </c>
      <c r="V89" s="60"/>
      <c r="W89" s="60"/>
      <c r="X89" s="53" t="s">
        <v>113</v>
      </c>
      <c r="Y89" s="61"/>
      <c r="Z89" s="62"/>
      <c r="AA89" s="40"/>
      <c r="AB89" s="40"/>
      <c r="AC89" s="40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</row>
    <row r="90" spans="1:106" s="4" customFormat="1" ht="18" x14ac:dyDescent="0.4">
      <c r="A90" s="42">
        <v>2</v>
      </c>
      <c r="B90" s="43" t="s">
        <v>143</v>
      </c>
      <c r="C90" s="44" t="s">
        <v>115</v>
      </c>
      <c r="D90" s="385" t="s">
        <v>114</v>
      </c>
      <c r="E90" s="45" t="s">
        <v>198</v>
      </c>
      <c r="F90" s="45" t="s">
        <v>192</v>
      </c>
      <c r="G90" s="56">
        <v>17</v>
      </c>
      <c r="H90" s="56"/>
      <c r="I90" s="56">
        <v>74700</v>
      </c>
      <c r="J90" s="387">
        <v>74700</v>
      </c>
      <c r="K90" s="56"/>
      <c r="L90" s="57"/>
      <c r="M90" s="57"/>
      <c r="N90" s="56"/>
      <c r="O90" s="58"/>
      <c r="P90" s="59"/>
      <c r="Q90" s="414"/>
      <c r="R90" s="56"/>
      <c r="S90" s="57"/>
      <c r="T90" s="384">
        <v>17</v>
      </c>
      <c r="U90" s="51">
        <v>74700</v>
      </c>
      <c r="V90" s="60"/>
      <c r="W90" s="60"/>
      <c r="X90" s="53" t="s">
        <v>219</v>
      </c>
      <c r="Y90" s="61"/>
      <c r="Z90" s="62"/>
      <c r="AA90" s="40"/>
      <c r="AB90" s="40"/>
      <c r="AC90" s="40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</row>
    <row r="91" spans="1:106" s="4" customFormat="1" ht="18" x14ac:dyDescent="0.4">
      <c r="A91" s="42"/>
      <c r="B91" s="43"/>
      <c r="C91" s="44" t="s">
        <v>115</v>
      </c>
      <c r="D91" s="385" t="s">
        <v>114</v>
      </c>
      <c r="E91" s="45"/>
      <c r="F91" s="45"/>
      <c r="G91" s="56"/>
      <c r="H91" s="56"/>
      <c r="I91" s="56"/>
      <c r="J91" s="56"/>
      <c r="K91" s="56"/>
      <c r="L91" s="57"/>
      <c r="M91" s="57"/>
      <c r="N91" s="56"/>
      <c r="O91" s="58"/>
      <c r="P91" s="59"/>
      <c r="Q91" s="414"/>
      <c r="R91" s="56"/>
      <c r="S91" s="57"/>
      <c r="T91" s="288">
        <f t="shared" ref="T91:T95" si="49">+G91+K91+N91+P91-R91</f>
        <v>0</v>
      </c>
      <c r="U91" s="289">
        <f t="shared" ref="U91:U95" si="50">+J91+M91+O91+Q91-S91</f>
        <v>0</v>
      </c>
      <c r="V91" s="60"/>
      <c r="W91" s="60"/>
      <c r="X91" s="53"/>
      <c r="Y91" s="61"/>
      <c r="Z91" s="62"/>
      <c r="AA91" s="40"/>
      <c r="AB91" s="40"/>
      <c r="AC91" s="40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</row>
    <row r="92" spans="1:106" s="4" customFormat="1" ht="18" x14ac:dyDescent="0.4">
      <c r="A92" s="42"/>
      <c r="B92" s="43"/>
      <c r="C92" s="44" t="s">
        <v>115</v>
      </c>
      <c r="D92" s="385" t="s">
        <v>114</v>
      </c>
      <c r="E92" s="45"/>
      <c r="F92" s="45"/>
      <c r="G92" s="56"/>
      <c r="H92" s="56"/>
      <c r="I92" s="56"/>
      <c r="J92" s="56"/>
      <c r="K92" s="56"/>
      <c r="L92" s="57"/>
      <c r="M92" s="57"/>
      <c r="N92" s="56"/>
      <c r="O92" s="58"/>
      <c r="P92" s="59"/>
      <c r="Q92" s="414"/>
      <c r="R92" s="56"/>
      <c r="S92" s="57"/>
      <c r="T92" s="288">
        <f t="shared" si="49"/>
        <v>0</v>
      </c>
      <c r="U92" s="289">
        <f t="shared" si="50"/>
        <v>0</v>
      </c>
      <c r="V92" s="60"/>
      <c r="W92" s="60"/>
      <c r="X92" s="53"/>
      <c r="Y92" s="133"/>
      <c r="Z92" s="62"/>
      <c r="AA92" s="40"/>
      <c r="AB92" s="40"/>
      <c r="AC92" s="40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</row>
    <row r="93" spans="1:106" s="4" customFormat="1" ht="18" x14ac:dyDescent="0.4">
      <c r="A93" s="42"/>
      <c r="B93" s="43"/>
      <c r="C93" s="44" t="s">
        <v>115</v>
      </c>
      <c r="D93" s="385" t="s">
        <v>114</v>
      </c>
      <c r="E93" s="45"/>
      <c r="F93" s="45"/>
      <c r="G93" s="56"/>
      <c r="H93" s="56"/>
      <c r="I93" s="56"/>
      <c r="J93" s="56"/>
      <c r="K93" s="56"/>
      <c r="L93" s="57"/>
      <c r="M93" s="57"/>
      <c r="N93" s="56"/>
      <c r="O93" s="58"/>
      <c r="P93" s="59"/>
      <c r="Q93" s="414"/>
      <c r="R93" s="56"/>
      <c r="S93" s="57"/>
      <c r="T93" s="288">
        <f t="shared" si="49"/>
        <v>0</v>
      </c>
      <c r="U93" s="289">
        <f t="shared" si="50"/>
        <v>0</v>
      </c>
      <c r="V93" s="60"/>
      <c r="W93" s="60"/>
      <c r="X93" s="53"/>
      <c r="Y93" s="133"/>
      <c r="Z93" s="62"/>
      <c r="AA93" s="40"/>
      <c r="AB93" s="40"/>
      <c r="AC93" s="40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</row>
    <row r="94" spans="1:106" s="175" customFormat="1" ht="18" x14ac:dyDescent="0.4">
      <c r="A94" s="42"/>
      <c r="B94" s="43"/>
      <c r="C94" s="44" t="s">
        <v>115</v>
      </c>
      <c r="D94" s="385" t="s">
        <v>114</v>
      </c>
      <c r="E94" s="45"/>
      <c r="F94" s="45"/>
      <c r="G94" s="56"/>
      <c r="H94" s="56"/>
      <c r="I94" s="56"/>
      <c r="J94" s="56"/>
      <c r="K94" s="56"/>
      <c r="L94" s="57"/>
      <c r="M94" s="57"/>
      <c r="N94" s="56"/>
      <c r="O94" s="58"/>
      <c r="P94" s="59"/>
      <c r="Q94" s="414"/>
      <c r="R94" s="56"/>
      <c r="S94" s="57"/>
      <c r="T94" s="288">
        <f t="shared" si="49"/>
        <v>0</v>
      </c>
      <c r="U94" s="289">
        <f t="shared" si="50"/>
        <v>0</v>
      </c>
      <c r="V94" s="60"/>
      <c r="W94" s="60"/>
      <c r="X94" s="53"/>
      <c r="Y94" s="371"/>
      <c r="Z94" s="365"/>
      <c r="AA94" s="3"/>
      <c r="AB94" s="3"/>
      <c r="AC94" s="3"/>
    </row>
    <row r="95" spans="1:106" s="4" customFormat="1" ht="18" x14ac:dyDescent="0.4">
      <c r="A95" s="42"/>
      <c r="B95" s="43"/>
      <c r="C95" s="44" t="s">
        <v>115</v>
      </c>
      <c r="D95" s="385" t="s">
        <v>114</v>
      </c>
      <c r="E95" s="45"/>
      <c r="F95" s="45"/>
      <c r="G95" s="56"/>
      <c r="H95" s="56"/>
      <c r="I95" s="56"/>
      <c r="J95" s="56"/>
      <c r="K95" s="56"/>
      <c r="L95" s="57"/>
      <c r="M95" s="57"/>
      <c r="N95" s="56"/>
      <c r="O95" s="58"/>
      <c r="P95" s="59"/>
      <c r="Q95" s="414"/>
      <c r="R95" s="56"/>
      <c r="S95" s="57"/>
      <c r="T95" s="288">
        <f t="shared" si="49"/>
        <v>0</v>
      </c>
      <c r="U95" s="289">
        <f t="shared" si="50"/>
        <v>0</v>
      </c>
      <c r="V95" s="60"/>
      <c r="W95" s="60"/>
      <c r="X95" s="53"/>
      <c r="Y95" s="133"/>
      <c r="Z95" s="62"/>
      <c r="AA95" s="40"/>
      <c r="AB95" s="40"/>
      <c r="AC95" s="40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</row>
    <row r="96" spans="1:106" s="4" customFormat="1" ht="18" x14ac:dyDescent="0.4">
      <c r="A96" s="42"/>
      <c r="B96" s="43"/>
      <c r="C96" s="44"/>
      <c r="D96" s="385"/>
      <c r="E96" s="45"/>
      <c r="F96" s="45"/>
      <c r="G96" s="56"/>
      <c r="H96" s="56"/>
      <c r="I96" s="56"/>
      <c r="J96" s="56"/>
      <c r="K96" s="56"/>
      <c r="L96" s="57"/>
      <c r="M96" s="57"/>
      <c r="N96" s="56"/>
      <c r="O96" s="58"/>
      <c r="P96" s="59"/>
      <c r="Q96" s="414"/>
      <c r="R96" s="56"/>
      <c r="S96" s="57"/>
      <c r="T96" s="288">
        <f t="shared" ref="T96:T101" si="51">+G96+K96+N96+P96-R96</f>
        <v>0</v>
      </c>
      <c r="U96" s="289">
        <f t="shared" ref="U96:U101" si="52">+J96+M96+O96+Q96-S96</f>
        <v>0</v>
      </c>
      <c r="V96" s="60"/>
      <c r="W96" s="60"/>
      <c r="X96" s="53"/>
      <c r="Y96" s="61"/>
      <c r="Z96" s="62"/>
      <c r="AA96" s="40"/>
      <c r="AB96" s="40"/>
      <c r="AC96" s="40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</row>
    <row r="97" spans="1:106" s="4" customFormat="1" ht="18" x14ac:dyDescent="0.4">
      <c r="A97" s="42"/>
      <c r="B97" s="43"/>
      <c r="C97" s="44"/>
      <c r="D97" s="385"/>
      <c r="E97" s="45"/>
      <c r="F97" s="45"/>
      <c r="G97" s="56"/>
      <c r="H97" s="56"/>
      <c r="I97" s="56"/>
      <c r="J97" s="56"/>
      <c r="K97" s="56"/>
      <c r="L97" s="57"/>
      <c r="M97" s="57"/>
      <c r="N97" s="56"/>
      <c r="O97" s="58"/>
      <c r="P97" s="59"/>
      <c r="Q97" s="414"/>
      <c r="R97" s="56"/>
      <c r="S97" s="57"/>
      <c r="T97" s="288">
        <f t="shared" si="51"/>
        <v>0</v>
      </c>
      <c r="U97" s="289">
        <f t="shared" si="52"/>
        <v>0</v>
      </c>
      <c r="V97" s="60"/>
      <c r="W97" s="60"/>
      <c r="X97" s="53"/>
      <c r="Y97" s="61"/>
      <c r="Z97" s="62"/>
      <c r="AA97" s="40"/>
      <c r="AB97" s="40"/>
      <c r="AC97" s="40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</row>
    <row r="98" spans="1:106" s="4" customFormat="1" ht="18" x14ac:dyDescent="0.4">
      <c r="A98" s="442"/>
      <c r="B98" s="43"/>
      <c r="C98" s="44"/>
      <c r="D98" s="385"/>
      <c r="E98" s="45"/>
      <c r="F98" s="45"/>
      <c r="G98" s="56"/>
      <c r="H98" s="56"/>
      <c r="I98" s="56"/>
      <c r="J98" s="56"/>
      <c r="K98" s="56"/>
      <c r="L98" s="57"/>
      <c r="M98" s="57"/>
      <c r="N98" s="56"/>
      <c r="O98" s="58"/>
      <c r="P98" s="59"/>
      <c r="Q98" s="414"/>
      <c r="R98" s="56"/>
      <c r="S98" s="57"/>
      <c r="T98" s="288">
        <f t="shared" si="51"/>
        <v>0</v>
      </c>
      <c r="U98" s="289">
        <f t="shared" si="52"/>
        <v>0</v>
      </c>
      <c r="V98" s="60"/>
      <c r="W98" s="60"/>
      <c r="X98" s="53"/>
      <c r="Y98" s="61"/>
      <c r="Z98" s="62"/>
      <c r="AA98" s="40"/>
      <c r="AB98" s="40"/>
      <c r="AC98" s="40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</row>
    <row r="99" spans="1:106" s="4" customFormat="1" ht="18" x14ac:dyDescent="0.4">
      <c r="A99" s="442"/>
      <c r="B99" s="43"/>
      <c r="C99" s="44"/>
      <c r="D99" s="385"/>
      <c r="E99" s="45"/>
      <c r="F99" s="45"/>
      <c r="G99" s="56"/>
      <c r="H99" s="56"/>
      <c r="I99" s="56"/>
      <c r="J99" s="56"/>
      <c r="K99" s="56"/>
      <c r="L99" s="57"/>
      <c r="M99" s="57"/>
      <c r="N99" s="56"/>
      <c r="O99" s="58"/>
      <c r="P99" s="59"/>
      <c r="Q99" s="414"/>
      <c r="R99" s="56"/>
      <c r="S99" s="57"/>
      <c r="T99" s="288">
        <f t="shared" si="51"/>
        <v>0</v>
      </c>
      <c r="U99" s="289">
        <f t="shared" si="52"/>
        <v>0</v>
      </c>
      <c r="V99" s="60"/>
      <c r="W99" s="60"/>
      <c r="X99" s="53"/>
      <c r="Y99" s="61"/>
      <c r="Z99" s="62"/>
      <c r="AA99" s="40"/>
      <c r="AB99" s="40"/>
      <c r="AC99" s="40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</row>
    <row r="100" spans="1:106" s="4" customFormat="1" ht="18" x14ac:dyDescent="0.4">
      <c r="A100" s="442"/>
      <c r="B100" s="43"/>
      <c r="C100" s="44"/>
      <c r="D100" s="385"/>
      <c r="E100" s="45"/>
      <c r="F100" s="45"/>
      <c r="G100" s="56"/>
      <c r="H100" s="56"/>
      <c r="I100" s="56"/>
      <c r="J100" s="56"/>
      <c r="K100" s="56"/>
      <c r="L100" s="57"/>
      <c r="M100" s="57"/>
      <c r="N100" s="56"/>
      <c r="O100" s="58"/>
      <c r="P100" s="59"/>
      <c r="Q100" s="414"/>
      <c r="R100" s="56"/>
      <c r="S100" s="57"/>
      <c r="T100" s="288">
        <f t="shared" si="51"/>
        <v>0</v>
      </c>
      <c r="U100" s="289">
        <f t="shared" si="52"/>
        <v>0</v>
      </c>
      <c r="V100" s="60"/>
      <c r="W100" s="60"/>
      <c r="X100" s="53"/>
      <c r="Y100" s="61"/>
      <c r="Z100" s="62"/>
      <c r="AA100" s="40"/>
      <c r="AB100" s="40"/>
      <c r="AC100" s="40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</row>
    <row r="101" spans="1:106" s="4" customFormat="1" ht="18" x14ac:dyDescent="0.4">
      <c r="A101" s="442"/>
      <c r="B101" s="43"/>
      <c r="C101" s="44"/>
      <c r="D101" s="385"/>
      <c r="E101" s="45"/>
      <c r="F101" s="45"/>
      <c r="G101" s="56"/>
      <c r="H101" s="56"/>
      <c r="I101" s="56"/>
      <c r="J101" s="56"/>
      <c r="K101" s="56"/>
      <c r="L101" s="57"/>
      <c r="M101" s="57"/>
      <c r="N101" s="56"/>
      <c r="O101" s="58"/>
      <c r="P101" s="59"/>
      <c r="Q101" s="414"/>
      <c r="R101" s="56"/>
      <c r="S101" s="57"/>
      <c r="T101" s="288">
        <f t="shared" si="51"/>
        <v>0</v>
      </c>
      <c r="U101" s="289">
        <f t="shared" si="52"/>
        <v>0</v>
      </c>
      <c r="V101" s="60"/>
      <c r="W101" s="60"/>
      <c r="X101" s="53"/>
      <c r="Y101" s="61"/>
      <c r="Z101" s="62"/>
      <c r="AA101" s="40"/>
      <c r="AB101" s="40"/>
      <c r="AC101" s="40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</row>
    <row r="102" spans="1:106" s="208" customFormat="1" ht="18" x14ac:dyDescent="0.4">
      <c r="A102" s="442"/>
      <c r="B102" s="43"/>
      <c r="C102" s="44"/>
      <c r="D102" s="385"/>
      <c r="E102" s="45"/>
      <c r="F102" s="45"/>
      <c r="G102" s="56"/>
      <c r="H102" s="56"/>
      <c r="I102" s="56"/>
      <c r="J102" s="56"/>
      <c r="K102" s="56"/>
      <c r="L102" s="57"/>
      <c r="M102" s="57"/>
      <c r="N102" s="56"/>
      <c r="O102" s="58"/>
      <c r="P102" s="59"/>
      <c r="Q102" s="414"/>
      <c r="R102" s="56"/>
      <c r="S102" s="57"/>
      <c r="T102" s="288">
        <f t="shared" ref="T102:T103" si="53">+G102+K102+N102+P102-R102</f>
        <v>0</v>
      </c>
      <c r="U102" s="289">
        <f t="shared" ref="U102:U103" si="54">+J102+M102+O102+Q102-S102</f>
        <v>0</v>
      </c>
      <c r="V102" s="60"/>
      <c r="W102" s="60"/>
      <c r="X102" s="53"/>
      <c r="Y102" s="352"/>
      <c r="Z102" s="353"/>
      <c r="AA102" s="195"/>
      <c r="AB102" s="195"/>
      <c r="AC102" s="195"/>
    </row>
    <row r="103" spans="1:106" s="208" customFormat="1" ht="18" x14ac:dyDescent="0.4">
      <c r="A103" s="442"/>
      <c r="B103" s="43"/>
      <c r="C103" s="44"/>
      <c r="D103" s="385"/>
      <c r="E103" s="45"/>
      <c r="F103" s="90"/>
      <c r="G103" s="150"/>
      <c r="H103" s="150"/>
      <c r="I103" s="150"/>
      <c r="J103" s="150"/>
      <c r="K103" s="150"/>
      <c r="L103" s="154"/>
      <c r="M103" s="154"/>
      <c r="N103" s="150"/>
      <c r="O103" s="155"/>
      <c r="P103" s="156"/>
      <c r="Q103" s="469"/>
      <c r="R103" s="150"/>
      <c r="S103" s="154"/>
      <c r="T103" s="288">
        <f t="shared" si="53"/>
        <v>0</v>
      </c>
      <c r="U103" s="289">
        <f t="shared" si="54"/>
        <v>0</v>
      </c>
      <c r="V103" s="151"/>
      <c r="W103" s="151"/>
      <c r="X103" s="305"/>
      <c r="Y103" s="470"/>
      <c r="Z103" s="471"/>
      <c r="AA103" s="195"/>
      <c r="AB103" s="195"/>
      <c r="AC103" s="195"/>
    </row>
    <row r="104" spans="1:106" s="208" customFormat="1" ht="18" x14ac:dyDescent="0.4">
      <c r="A104" s="442"/>
      <c r="B104" s="43"/>
      <c r="C104" s="44"/>
      <c r="D104" s="385"/>
      <c r="E104" s="45"/>
      <c r="F104" s="90"/>
      <c r="G104" s="150"/>
      <c r="H104" s="150"/>
      <c r="I104" s="150"/>
      <c r="J104" s="150"/>
      <c r="K104" s="150"/>
      <c r="L104" s="154"/>
      <c r="M104" s="154"/>
      <c r="N104" s="150"/>
      <c r="O104" s="155"/>
      <c r="P104" s="156"/>
      <c r="Q104" s="469"/>
      <c r="R104" s="150"/>
      <c r="S104" s="154"/>
      <c r="T104" s="288">
        <f t="shared" ref="T104" si="55">+G104+K104+N104+P104-R104</f>
        <v>0</v>
      </c>
      <c r="U104" s="289">
        <f t="shared" ref="U104" si="56">+J104+M104+O104+Q104-S104</f>
        <v>0</v>
      </c>
      <c r="V104" s="151"/>
      <c r="W104" s="151"/>
      <c r="X104" s="305"/>
      <c r="Y104" s="470"/>
      <c r="Z104" s="471"/>
      <c r="AA104" s="195"/>
      <c r="AB104" s="195"/>
      <c r="AC104" s="195"/>
    </row>
    <row r="105" spans="1:106" s="4" customFormat="1" ht="18" x14ac:dyDescent="0.4">
      <c r="A105" s="42"/>
      <c r="B105" s="43"/>
      <c r="C105" s="44"/>
      <c r="D105" s="45"/>
      <c r="E105" s="45"/>
      <c r="F105" s="90"/>
      <c r="G105" s="150"/>
      <c r="H105" s="150"/>
      <c r="I105" s="150"/>
      <c r="J105" s="150"/>
      <c r="K105" s="150"/>
      <c r="L105" s="154"/>
      <c r="M105" s="154"/>
      <c r="N105" s="150"/>
      <c r="O105" s="155"/>
      <c r="P105" s="156"/>
      <c r="Q105" s="155"/>
      <c r="R105" s="150"/>
      <c r="S105" s="154"/>
      <c r="T105" s="288">
        <f>+G105+K105+N105+P105-R105</f>
        <v>0</v>
      </c>
      <c r="U105" s="289">
        <f>+J105+M105+O105+Q105-S105</f>
        <v>0</v>
      </c>
      <c r="V105" s="151"/>
      <c r="W105" s="151"/>
      <c r="X105" s="305"/>
      <c r="Y105" s="152"/>
      <c r="Z105" s="153"/>
      <c r="AA105" s="40"/>
      <c r="AB105" s="40"/>
      <c r="AC105" s="40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</row>
    <row r="106" spans="1:106" s="4" customFormat="1" ht="18" x14ac:dyDescent="0.4">
      <c r="A106" s="141"/>
      <c r="B106" s="142"/>
      <c r="C106" s="143"/>
      <c r="D106" s="144"/>
      <c r="E106" s="144" t="s">
        <v>26</v>
      </c>
      <c r="F106" s="145"/>
      <c r="G106" s="145">
        <f t="shared" ref="G106:U106" si="57">SUM(G89:G105)</f>
        <v>593</v>
      </c>
      <c r="H106" s="145">
        <f t="shared" si="57"/>
        <v>514332</v>
      </c>
      <c r="I106" s="145">
        <f t="shared" si="57"/>
        <v>109080</v>
      </c>
      <c r="J106" s="145">
        <f t="shared" si="57"/>
        <v>370660</v>
      </c>
      <c r="K106" s="145">
        <f t="shared" si="57"/>
        <v>0</v>
      </c>
      <c r="L106" s="145">
        <f t="shared" si="57"/>
        <v>0</v>
      </c>
      <c r="M106" s="145">
        <f t="shared" si="57"/>
        <v>0</v>
      </c>
      <c r="N106" s="145">
        <f t="shared" si="57"/>
        <v>0</v>
      </c>
      <c r="O106" s="145">
        <f t="shared" si="57"/>
        <v>0</v>
      </c>
      <c r="P106" s="145">
        <f t="shared" si="57"/>
        <v>0</v>
      </c>
      <c r="Q106" s="145">
        <f t="shared" si="57"/>
        <v>0</v>
      </c>
      <c r="R106" s="145">
        <f t="shared" si="57"/>
        <v>0</v>
      </c>
      <c r="S106" s="145">
        <f t="shared" si="57"/>
        <v>0</v>
      </c>
      <c r="T106" s="145">
        <f t="shared" si="57"/>
        <v>593</v>
      </c>
      <c r="U106" s="145">
        <f t="shared" si="57"/>
        <v>370660</v>
      </c>
      <c r="V106" s="146"/>
      <c r="W106" s="146"/>
      <c r="X106" s="147"/>
      <c r="Y106" s="148"/>
      <c r="Z106" s="149"/>
      <c r="AA106" s="40"/>
      <c r="AB106" s="40"/>
      <c r="AC106" s="40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</row>
    <row r="107" spans="1:106" s="4" customFormat="1" ht="18" x14ac:dyDescent="0.4">
      <c r="A107" s="42"/>
      <c r="B107" s="43"/>
      <c r="C107" s="44"/>
      <c r="D107" s="45"/>
      <c r="E107" s="45"/>
      <c r="F107" s="45"/>
      <c r="G107" s="56"/>
      <c r="H107" s="56"/>
      <c r="I107" s="56"/>
      <c r="J107" s="56"/>
      <c r="K107" s="56"/>
      <c r="L107" s="57"/>
      <c r="M107" s="57"/>
      <c r="N107" s="56"/>
      <c r="O107" s="58"/>
      <c r="P107" s="59"/>
      <c r="Q107" s="58"/>
      <c r="R107" s="56"/>
      <c r="S107" s="57"/>
      <c r="T107" s="50"/>
      <c r="U107" s="51"/>
      <c r="V107" s="60"/>
      <c r="W107" s="60"/>
      <c r="X107" s="53"/>
      <c r="Y107" s="61"/>
      <c r="Z107" s="62"/>
      <c r="AA107" s="40"/>
      <c r="AB107" s="40"/>
      <c r="AC107" s="40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</row>
    <row r="108" spans="1:106" s="4" customFormat="1" ht="18" x14ac:dyDescent="0.4">
      <c r="A108" s="42"/>
      <c r="B108" s="43"/>
      <c r="C108" s="44"/>
      <c r="D108" s="45"/>
      <c r="E108" s="140" t="s">
        <v>47</v>
      </c>
      <c r="F108" s="45"/>
      <c r="G108" s="56"/>
      <c r="H108" s="56"/>
      <c r="I108" s="56"/>
      <c r="J108" s="56"/>
      <c r="K108" s="56"/>
      <c r="L108" s="57"/>
      <c r="M108" s="57"/>
      <c r="N108" s="56"/>
      <c r="O108" s="58"/>
      <c r="P108" s="59"/>
      <c r="Q108" s="58"/>
      <c r="R108" s="56"/>
      <c r="S108" s="57"/>
      <c r="T108" s="50"/>
      <c r="U108" s="51"/>
      <c r="V108" s="60"/>
      <c r="W108" s="60"/>
      <c r="X108" s="53"/>
      <c r="Y108" s="61"/>
      <c r="Z108" s="62"/>
      <c r="AA108" s="40"/>
      <c r="AB108" s="40"/>
      <c r="AC108" s="40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</row>
    <row r="109" spans="1:106" s="4" customFormat="1" ht="18" x14ac:dyDescent="0.4">
      <c r="A109" s="42">
        <v>1</v>
      </c>
      <c r="B109" s="43" t="s">
        <v>143</v>
      </c>
      <c r="C109" s="44" t="s">
        <v>115</v>
      </c>
      <c r="D109" s="385" t="s">
        <v>118</v>
      </c>
      <c r="E109" s="45" t="s">
        <v>191</v>
      </c>
      <c r="F109" s="45" t="s">
        <v>192</v>
      </c>
      <c r="G109" s="56">
        <v>239</v>
      </c>
      <c r="H109" s="56">
        <v>227926</v>
      </c>
      <c r="I109" s="56">
        <v>6600</v>
      </c>
      <c r="J109" s="387">
        <v>120729</v>
      </c>
      <c r="K109" s="56"/>
      <c r="L109" s="57"/>
      <c r="M109" s="57"/>
      <c r="N109" s="56"/>
      <c r="O109" s="58"/>
      <c r="P109" s="59"/>
      <c r="Q109" s="414"/>
      <c r="R109" s="56"/>
      <c r="S109" s="57"/>
      <c r="T109" s="384">
        <v>239</v>
      </c>
      <c r="U109" s="51">
        <v>120729</v>
      </c>
      <c r="V109" s="60"/>
      <c r="W109" s="60"/>
      <c r="X109" s="53" t="s">
        <v>113</v>
      </c>
      <c r="Y109" s="61"/>
      <c r="Z109" s="62"/>
      <c r="AA109" s="40"/>
      <c r="AB109" s="40"/>
      <c r="AC109" s="40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</row>
    <row r="110" spans="1:106" s="4" customFormat="1" ht="18" x14ac:dyDescent="0.4">
      <c r="A110" s="42">
        <v>2</v>
      </c>
      <c r="B110" s="43" t="s">
        <v>143</v>
      </c>
      <c r="C110" s="44" t="s">
        <v>115</v>
      </c>
      <c r="D110" s="385" t="s">
        <v>118</v>
      </c>
      <c r="E110" s="45" t="s">
        <v>199</v>
      </c>
      <c r="F110" s="45" t="s">
        <v>192</v>
      </c>
      <c r="G110" s="56">
        <v>4</v>
      </c>
      <c r="H110" s="56"/>
      <c r="I110" s="56">
        <v>14110</v>
      </c>
      <c r="J110" s="56">
        <v>14110</v>
      </c>
      <c r="K110" s="56"/>
      <c r="L110" s="57"/>
      <c r="M110" s="57"/>
      <c r="N110" s="56"/>
      <c r="O110" s="58"/>
      <c r="P110" s="59"/>
      <c r="Q110" s="414"/>
      <c r="R110" s="56"/>
      <c r="S110" s="57"/>
      <c r="T110" s="384">
        <v>4</v>
      </c>
      <c r="U110" s="51">
        <v>14110</v>
      </c>
      <c r="V110" s="60"/>
      <c r="W110" s="60"/>
      <c r="X110" s="53" t="s">
        <v>219</v>
      </c>
      <c r="Y110" s="61"/>
      <c r="Z110" s="62"/>
      <c r="AA110" s="40"/>
      <c r="AB110" s="40"/>
      <c r="AC110" s="40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</row>
    <row r="111" spans="1:106" s="4" customFormat="1" ht="18" x14ac:dyDescent="0.4">
      <c r="A111" s="42">
        <v>3</v>
      </c>
      <c r="B111" s="43" t="s">
        <v>143</v>
      </c>
      <c r="C111" s="44" t="s">
        <v>115</v>
      </c>
      <c r="D111" s="385" t="s">
        <v>118</v>
      </c>
      <c r="E111" s="45" t="s">
        <v>204</v>
      </c>
      <c r="F111" s="45" t="s">
        <v>205</v>
      </c>
      <c r="G111" s="56">
        <v>1</v>
      </c>
      <c r="H111" s="56"/>
      <c r="I111" s="56">
        <v>4000</v>
      </c>
      <c r="J111" s="56">
        <v>4000</v>
      </c>
      <c r="K111" s="56"/>
      <c r="L111" s="57"/>
      <c r="M111" s="57"/>
      <c r="N111" s="56"/>
      <c r="O111" s="58"/>
      <c r="P111" s="59"/>
      <c r="Q111" s="414"/>
      <c r="R111" s="56"/>
      <c r="S111" s="57"/>
      <c r="T111" s="384">
        <v>1</v>
      </c>
      <c r="U111" s="51">
        <v>4000</v>
      </c>
      <c r="V111" s="60"/>
      <c r="W111" s="60"/>
      <c r="X111" s="53" t="s">
        <v>218</v>
      </c>
      <c r="Y111" s="61"/>
      <c r="Z111" s="62"/>
      <c r="AA111" s="40"/>
      <c r="AB111" s="40"/>
      <c r="AC111" s="40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</row>
    <row r="112" spans="1:106" s="4" customFormat="1" ht="18" x14ac:dyDescent="0.4">
      <c r="A112" s="42"/>
      <c r="B112" s="43"/>
      <c r="C112" s="44" t="s">
        <v>115</v>
      </c>
      <c r="D112" s="385" t="s">
        <v>118</v>
      </c>
      <c r="E112" s="45"/>
      <c r="F112" s="45"/>
      <c r="G112" s="150"/>
      <c r="H112" s="150"/>
      <c r="I112" s="150"/>
      <c r="J112" s="150"/>
      <c r="K112" s="150"/>
      <c r="L112" s="154"/>
      <c r="M112" s="154"/>
      <c r="N112" s="150"/>
      <c r="O112" s="155"/>
      <c r="P112" s="156"/>
      <c r="Q112" s="155"/>
      <c r="R112" s="150"/>
      <c r="S112" s="154"/>
      <c r="T112" s="288">
        <f>+G112+K112+N112+P112-R112</f>
        <v>0</v>
      </c>
      <c r="U112" s="289">
        <f t="shared" ref="U112:U115" si="58">+J112+M112+O112+Q112-S112</f>
        <v>0</v>
      </c>
      <c r="V112" s="60"/>
      <c r="W112" s="60"/>
      <c r="X112" s="53"/>
      <c r="Y112" s="133"/>
      <c r="Z112" s="62"/>
      <c r="AA112" s="40"/>
      <c r="AB112" s="40"/>
      <c r="AC112" s="40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</row>
    <row r="113" spans="1:106" s="4" customFormat="1" ht="18" x14ac:dyDescent="0.4">
      <c r="A113" s="177"/>
      <c r="B113" s="43"/>
      <c r="C113" s="44" t="s">
        <v>115</v>
      </c>
      <c r="D113" s="386" t="s">
        <v>118</v>
      </c>
      <c r="E113" s="45"/>
      <c r="F113" s="45"/>
      <c r="G113" s="56"/>
      <c r="H113" s="56"/>
      <c r="I113" s="56"/>
      <c r="J113" s="56"/>
      <c r="K113" s="56"/>
      <c r="L113" s="57"/>
      <c r="M113" s="57"/>
      <c r="N113" s="56"/>
      <c r="O113" s="58"/>
      <c r="P113" s="59"/>
      <c r="Q113" s="414"/>
      <c r="R113" s="56"/>
      <c r="S113" s="57"/>
      <c r="T113" s="288">
        <f t="shared" ref="T113:T115" si="59">+G113+K113+N113+P113-R113</f>
        <v>0</v>
      </c>
      <c r="U113" s="289">
        <f t="shared" si="58"/>
        <v>0</v>
      </c>
      <c r="V113" s="304"/>
      <c r="W113" s="304"/>
      <c r="X113" s="53"/>
      <c r="Y113" s="133"/>
      <c r="Z113" s="62"/>
      <c r="AA113" s="40"/>
      <c r="AB113" s="40"/>
      <c r="AC113" s="40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</row>
    <row r="114" spans="1:106" s="175" customFormat="1" ht="18" x14ac:dyDescent="0.4">
      <c r="A114" s="42"/>
      <c r="B114" s="43"/>
      <c r="C114" s="44" t="s">
        <v>115</v>
      </c>
      <c r="D114" s="385" t="s">
        <v>118</v>
      </c>
      <c r="E114" s="45"/>
      <c r="F114" s="45"/>
      <c r="G114" s="150"/>
      <c r="H114" s="150"/>
      <c r="I114" s="150"/>
      <c r="J114" s="150"/>
      <c r="K114" s="150"/>
      <c r="L114" s="154"/>
      <c r="M114" s="154"/>
      <c r="N114" s="150"/>
      <c r="O114" s="155"/>
      <c r="P114" s="156"/>
      <c r="Q114" s="469"/>
      <c r="R114" s="150"/>
      <c r="S114" s="154"/>
      <c r="T114" s="288">
        <f t="shared" si="59"/>
        <v>0</v>
      </c>
      <c r="U114" s="289">
        <f t="shared" si="58"/>
        <v>0</v>
      </c>
      <c r="V114" s="60"/>
      <c r="W114" s="60"/>
      <c r="X114" s="53"/>
      <c r="Y114" s="371"/>
      <c r="Z114" s="365"/>
      <c r="AA114" s="3"/>
      <c r="AB114" s="3"/>
      <c r="AC114" s="3"/>
    </row>
    <row r="115" spans="1:106" s="175" customFormat="1" ht="18" x14ac:dyDescent="0.4">
      <c r="A115" s="42"/>
      <c r="B115" s="43"/>
      <c r="C115" s="44" t="s">
        <v>115</v>
      </c>
      <c r="D115" s="385" t="s">
        <v>118</v>
      </c>
      <c r="E115" s="45"/>
      <c r="F115" s="45"/>
      <c r="G115" s="150"/>
      <c r="H115" s="150"/>
      <c r="I115" s="150"/>
      <c r="J115" s="150"/>
      <c r="K115" s="150"/>
      <c r="L115" s="154"/>
      <c r="M115" s="154"/>
      <c r="N115" s="150"/>
      <c r="O115" s="155"/>
      <c r="P115" s="156"/>
      <c r="Q115" s="469"/>
      <c r="R115" s="150"/>
      <c r="S115" s="154"/>
      <c r="T115" s="288">
        <f t="shared" si="59"/>
        <v>0</v>
      </c>
      <c r="U115" s="289">
        <f t="shared" si="58"/>
        <v>0</v>
      </c>
      <c r="V115" s="60"/>
      <c r="W115" s="60"/>
      <c r="X115" s="53"/>
      <c r="Y115" s="371"/>
      <c r="Z115" s="365"/>
      <c r="AA115" s="3"/>
      <c r="AB115" s="3"/>
      <c r="AC115" s="3"/>
    </row>
    <row r="116" spans="1:106" s="175" customFormat="1" ht="18" x14ac:dyDescent="0.4">
      <c r="A116" s="42"/>
      <c r="B116" s="43"/>
      <c r="C116" s="44" t="s">
        <v>115</v>
      </c>
      <c r="D116" s="385" t="s">
        <v>118</v>
      </c>
      <c r="E116" s="45"/>
      <c r="F116" s="45"/>
      <c r="G116" s="56"/>
      <c r="H116" s="56"/>
      <c r="I116" s="56"/>
      <c r="J116" s="56"/>
      <c r="K116" s="56"/>
      <c r="L116" s="57"/>
      <c r="M116" s="57"/>
      <c r="N116" s="56"/>
      <c r="O116" s="58"/>
      <c r="P116" s="59"/>
      <c r="Q116" s="414"/>
      <c r="R116" s="56"/>
      <c r="S116" s="57"/>
      <c r="T116" s="288">
        <f t="shared" ref="T116:T117" si="60">+G116+K116+N116+P116-R116</f>
        <v>0</v>
      </c>
      <c r="U116" s="289">
        <f t="shared" ref="U116:U117" si="61">+J116+M116+O116+Q116-S116</f>
        <v>0</v>
      </c>
      <c r="V116" s="60"/>
      <c r="W116" s="60"/>
      <c r="X116" s="53"/>
      <c r="Y116" s="371"/>
      <c r="Z116" s="365"/>
      <c r="AA116" s="3"/>
      <c r="AB116" s="3"/>
      <c r="AC116" s="3"/>
    </row>
    <row r="117" spans="1:106" s="4" customFormat="1" ht="18" x14ac:dyDescent="0.4">
      <c r="A117" s="42"/>
      <c r="B117" s="43"/>
      <c r="C117" s="44" t="s">
        <v>115</v>
      </c>
      <c r="D117" s="385" t="s">
        <v>118</v>
      </c>
      <c r="E117" s="45"/>
      <c r="F117" s="45"/>
      <c r="G117" s="150"/>
      <c r="H117" s="150"/>
      <c r="I117" s="150"/>
      <c r="J117" s="150"/>
      <c r="K117" s="150"/>
      <c r="L117" s="154"/>
      <c r="M117" s="154"/>
      <c r="N117" s="150"/>
      <c r="O117" s="155"/>
      <c r="P117" s="156"/>
      <c r="Q117" s="469"/>
      <c r="R117" s="150"/>
      <c r="S117" s="154"/>
      <c r="T117" s="288">
        <f t="shared" si="60"/>
        <v>0</v>
      </c>
      <c r="U117" s="289">
        <f t="shared" si="61"/>
        <v>0</v>
      </c>
      <c r="V117" s="60"/>
      <c r="W117" s="60"/>
      <c r="X117" s="53"/>
      <c r="Y117" s="133"/>
      <c r="Z117" s="62"/>
      <c r="AA117" s="40"/>
      <c r="AB117" s="40"/>
      <c r="AC117" s="40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</row>
    <row r="118" spans="1:106" s="208" customFormat="1" ht="18" x14ac:dyDescent="0.4">
      <c r="A118" s="442"/>
      <c r="B118" s="43"/>
      <c r="C118" s="44"/>
      <c r="D118" s="385"/>
      <c r="E118" s="45"/>
      <c r="F118" s="45"/>
      <c r="G118" s="56"/>
      <c r="H118" s="56"/>
      <c r="I118" s="56"/>
      <c r="J118" s="56"/>
      <c r="K118" s="56"/>
      <c r="L118" s="57"/>
      <c r="M118" s="57"/>
      <c r="N118" s="56"/>
      <c r="O118" s="58"/>
      <c r="P118" s="59"/>
      <c r="Q118" s="414"/>
      <c r="R118" s="56"/>
      <c r="S118" s="57"/>
      <c r="T118" s="288">
        <f t="shared" ref="T118:T120" si="62">+G118+K118+N118+P118-R118</f>
        <v>0</v>
      </c>
      <c r="U118" s="289">
        <f t="shared" ref="U118:U120" si="63">+J118+M118+O118+Q118-S118</f>
        <v>0</v>
      </c>
      <c r="V118" s="60"/>
      <c r="W118" s="60"/>
      <c r="X118" s="53"/>
      <c r="Y118" s="352"/>
      <c r="Z118" s="353"/>
      <c r="AA118" s="195"/>
      <c r="AB118" s="195"/>
      <c r="AC118" s="195"/>
    </row>
    <row r="119" spans="1:106" s="208" customFormat="1" ht="18" x14ac:dyDescent="0.4">
      <c r="A119" s="442"/>
      <c r="B119" s="43"/>
      <c r="C119" s="44"/>
      <c r="D119" s="385"/>
      <c r="E119" s="45"/>
      <c r="F119" s="45"/>
      <c r="G119" s="150"/>
      <c r="H119" s="150"/>
      <c r="I119" s="150"/>
      <c r="J119" s="150"/>
      <c r="K119" s="150"/>
      <c r="L119" s="154"/>
      <c r="M119" s="154"/>
      <c r="N119" s="150"/>
      <c r="O119" s="155"/>
      <c r="P119" s="156"/>
      <c r="Q119" s="469"/>
      <c r="R119" s="150"/>
      <c r="S119" s="154"/>
      <c r="T119" s="288">
        <f t="shared" si="62"/>
        <v>0</v>
      </c>
      <c r="U119" s="289">
        <f t="shared" si="63"/>
        <v>0</v>
      </c>
      <c r="V119" s="151"/>
      <c r="W119" s="151"/>
      <c r="X119" s="305"/>
      <c r="Y119" s="470"/>
      <c r="Z119" s="471"/>
      <c r="AA119" s="195"/>
      <c r="AB119" s="195"/>
      <c r="AC119" s="195"/>
    </row>
    <row r="120" spans="1:106" s="208" customFormat="1" ht="18" x14ac:dyDescent="0.4">
      <c r="A120" s="442"/>
      <c r="B120" s="43"/>
      <c r="C120" s="44"/>
      <c r="D120" s="385"/>
      <c r="E120" s="45"/>
      <c r="F120" s="45"/>
      <c r="G120" s="150"/>
      <c r="H120" s="150"/>
      <c r="I120" s="150"/>
      <c r="J120" s="150"/>
      <c r="K120" s="150"/>
      <c r="L120" s="154"/>
      <c r="M120" s="154"/>
      <c r="N120" s="150"/>
      <c r="O120" s="155"/>
      <c r="P120" s="156"/>
      <c r="Q120" s="469"/>
      <c r="R120" s="150"/>
      <c r="S120" s="154"/>
      <c r="T120" s="288">
        <f t="shared" si="62"/>
        <v>0</v>
      </c>
      <c r="U120" s="289">
        <f t="shared" si="63"/>
        <v>0</v>
      </c>
      <c r="V120" s="151"/>
      <c r="W120" s="151"/>
      <c r="X120" s="305"/>
      <c r="Y120" s="470"/>
      <c r="Z120" s="471"/>
      <c r="AA120" s="195"/>
      <c r="AB120" s="195"/>
      <c r="AC120" s="195"/>
    </row>
    <row r="121" spans="1:106" s="4" customFormat="1" ht="18" x14ac:dyDescent="0.4">
      <c r="A121" s="42"/>
      <c r="B121" s="43"/>
      <c r="C121" s="44"/>
      <c r="D121" s="45"/>
      <c r="E121" s="45"/>
      <c r="F121" s="45"/>
      <c r="G121" s="150"/>
      <c r="H121" s="150"/>
      <c r="I121" s="150"/>
      <c r="J121" s="150"/>
      <c r="K121" s="150"/>
      <c r="L121" s="154"/>
      <c r="M121" s="154"/>
      <c r="N121" s="150"/>
      <c r="O121" s="155"/>
      <c r="P121" s="156"/>
      <c r="Q121" s="155"/>
      <c r="R121" s="150"/>
      <c r="S121" s="154"/>
      <c r="T121" s="288">
        <f>+G121+K121+N121+P121-R121</f>
        <v>0</v>
      </c>
      <c r="U121" s="289">
        <f t="shared" ref="U121" si="64">+J121+M121+O121+Q121-S121</f>
        <v>0</v>
      </c>
      <c r="V121" s="151"/>
      <c r="W121" s="151"/>
      <c r="X121" s="305"/>
      <c r="Y121" s="152"/>
      <c r="Z121" s="153"/>
      <c r="AA121" s="40"/>
      <c r="AB121" s="40"/>
      <c r="AC121" s="40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</row>
    <row r="122" spans="1:106" s="4" customFormat="1" ht="18" x14ac:dyDescent="0.4">
      <c r="A122" s="293"/>
      <c r="B122" s="294"/>
      <c r="C122" s="295"/>
      <c r="D122" s="241"/>
      <c r="E122" s="241" t="s">
        <v>26</v>
      </c>
      <c r="F122" s="241"/>
      <c r="G122" s="296">
        <f>SUM(G109:G121)</f>
        <v>244</v>
      </c>
      <c r="H122" s="296">
        <f>SUM(H109:H121)</f>
        <v>227926</v>
      </c>
      <c r="I122" s="296">
        <f>SUM(I109:I121)</f>
        <v>24710</v>
      </c>
      <c r="J122" s="296">
        <f>SUM(J109:J121)</f>
        <v>138839</v>
      </c>
      <c r="K122" s="296">
        <f t="shared" ref="K122:S122" si="65">SUM(K109:K121)</f>
        <v>0</v>
      </c>
      <c r="L122" s="296">
        <f t="shared" si="65"/>
        <v>0</v>
      </c>
      <c r="M122" s="296">
        <f t="shared" si="65"/>
        <v>0</v>
      </c>
      <c r="N122" s="296">
        <f t="shared" si="65"/>
        <v>0</v>
      </c>
      <c r="O122" s="296">
        <f t="shared" si="65"/>
        <v>0</v>
      </c>
      <c r="P122" s="296">
        <f t="shared" si="65"/>
        <v>0</v>
      </c>
      <c r="Q122" s="296">
        <f>SUM(Q109:Q121)</f>
        <v>0</v>
      </c>
      <c r="R122" s="296">
        <f t="shared" si="65"/>
        <v>0</v>
      </c>
      <c r="S122" s="296">
        <f t="shared" si="65"/>
        <v>0</v>
      </c>
      <c r="T122" s="296">
        <f>SUM(T109:T121)</f>
        <v>244</v>
      </c>
      <c r="U122" s="296">
        <f>SUM(U109:U121)</f>
        <v>138839</v>
      </c>
      <c r="V122" s="297"/>
      <c r="W122" s="297"/>
      <c r="X122" s="298"/>
      <c r="Y122" s="148"/>
      <c r="Z122" s="149"/>
      <c r="AA122" s="40"/>
      <c r="AB122" s="40"/>
      <c r="AC122" s="40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</row>
    <row r="123" spans="1:106" s="4" customFormat="1" ht="18" x14ac:dyDescent="0.4">
      <c r="A123" s="186"/>
      <c r="B123" s="187"/>
      <c r="C123" s="188"/>
      <c r="D123" s="189"/>
      <c r="E123" s="189" t="s">
        <v>48</v>
      </c>
      <c r="F123" s="189"/>
      <c r="G123" s="190">
        <f>+G22+G39+G56+G71+G86+G106+G122</f>
        <v>3330</v>
      </c>
      <c r="H123" s="190">
        <f t="shared" ref="H123:U123" si="66">+H22+H39+H56+H71+H86+H106+H122</f>
        <v>3169520</v>
      </c>
      <c r="I123" s="190">
        <f t="shared" si="66"/>
        <v>463467</v>
      </c>
      <c r="J123" s="190">
        <f t="shared" si="66"/>
        <v>1993765</v>
      </c>
      <c r="K123" s="190">
        <f t="shared" si="66"/>
        <v>0</v>
      </c>
      <c r="L123" s="190">
        <f t="shared" si="66"/>
        <v>0</v>
      </c>
      <c r="M123" s="190">
        <f t="shared" si="66"/>
        <v>0</v>
      </c>
      <c r="N123" s="190">
        <f t="shared" si="66"/>
        <v>0</v>
      </c>
      <c r="O123" s="190">
        <f t="shared" si="66"/>
        <v>0</v>
      </c>
      <c r="P123" s="190">
        <f t="shared" si="66"/>
        <v>0</v>
      </c>
      <c r="Q123" s="190">
        <f t="shared" si="66"/>
        <v>0</v>
      </c>
      <c r="R123" s="190">
        <f t="shared" si="66"/>
        <v>55</v>
      </c>
      <c r="S123" s="190">
        <f t="shared" si="66"/>
        <v>11807</v>
      </c>
      <c r="T123" s="190">
        <f t="shared" si="66"/>
        <v>3275</v>
      </c>
      <c r="U123" s="390">
        <f t="shared" si="66"/>
        <v>1981958</v>
      </c>
      <c r="V123" s="191"/>
      <c r="W123" s="191"/>
      <c r="X123" s="192"/>
      <c r="Y123" s="61"/>
      <c r="Z123" s="62"/>
      <c r="AA123" s="40"/>
      <c r="AB123" s="40"/>
      <c r="AC123" s="40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</row>
  </sheetData>
  <autoFilter ref="A4:AC122">
    <sortState ref="A5:AC69">
      <sortCondition ref="D4:D69"/>
    </sortState>
  </autoFilter>
  <mergeCells count="17">
    <mergeCell ref="A1:X1"/>
    <mergeCell ref="A2:A3"/>
    <mergeCell ref="B2:B3"/>
    <mergeCell ref="C2:C3"/>
    <mergeCell ref="D2:D3"/>
    <mergeCell ref="E2:E3"/>
    <mergeCell ref="F2:F3"/>
    <mergeCell ref="G2:J2"/>
    <mergeCell ref="K2:M2"/>
    <mergeCell ref="N2:O2"/>
    <mergeCell ref="Z2:Z3"/>
    <mergeCell ref="P2:Q2"/>
    <mergeCell ref="R2:S2"/>
    <mergeCell ref="T2:U2"/>
    <mergeCell ref="V2:W2"/>
    <mergeCell ref="X2:X3"/>
    <mergeCell ref="Y2:Y3"/>
  </mergeCells>
  <printOptions horizontalCentered="1"/>
  <pageMargins left="0.15748031496062992" right="0.15748031496062992" top="0.39370078740157483" bottom="0.31496062992125984" header="0.39370078740157483" footer="0.31496062992125984"/>
  <pageSetup paperSize="9" scale="77" orientation="landscape" r:id="rId1"/>
  <headerFooter alignWithMargins="0">
    <oddFooter>&amp;A&amp;Rหน้าที่ &amp;P</oddFooter>
  </headerFooter>
  <rowBreaks count="4" manualBreakCount="4">
    <brk id="22" max="23" man="1"/>
    <brk id="39" max="23" man="1"/>
    <brk id="57" max="23" man="1"/>
    <brk id="72" max="23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73"/>
  <sheetViews>
    <sheetView view="pageBreakPreview" zoomScale="130" zoomScaleNormal="110" zoomScaleSheetLayoutView="130" workbookViewId="0">
      <pane ySplit="4" topLeftCell="A59" activePane="bottomLeft" state="frozen"/>
      <selection pane="bottomLeft" activeCell="G70" sqref="G70"/>
    </sheetView>
  </sheetViews>
  <sheetFormatPr defaultColWidth="9.140625" defaultRowHeight="12.75" outlineLevelRow="1" x14ac:dyDescent="0.2"/>
  <cols>
    <col min="1" max="1" width="3" style="221" customWidth="1"/>
    <col min="2" max="2" width="5.7109375" style="222" customWidth="1"/>
    <col min="3" max="3" width="5" style="222" customWidth="1"/>
    <col min="4" max="4" width="5.42578125" style="222" customWidth="1"/>
    <col min="5" max="5" width="14.42578125" style="222" customWidth="1"/>
    <col min="6" max="6" width="6.5703125" style="223" customWidth="1"/>
    <col min="7" max="7" width="3.7109375" style="118" customWidth="1"/>
    <col min="8" max="8" width="8.140625" style="117" customWidth="1"/>
    <col min="9" max="9" width="5" style="117" customWidth="1"/>
    <col min="10" max="10" width="7.85546875" style="117" customWidth="1"/>
    <col min="11" max="11" width="3" style="118" customWidth="1"/>
    <col min="12" max="12" width="5.85546875" style="117" customWidth="1"/>
    <col min="13" max="13" width="5.7109375" style="117" customWidth="1"/>
    <col min="14" max="14" width="3.28515625" style="118" customWidth="1"/>
    <col min="15" max="15" width="5.28515625" style="117" customWidth="1"/>
    <col min="16" max="16" width="3.28515625" style="118" customWidth="1"/>
    <col min="17" max="17" width="6.7109375" style="117" customWidth="1"/>
    <col min="18" max="18" width="3.5703125" style="118" customWidth="1"/>
    <col min="19" max="19" width="6.42578125" style="117" customWidth="1"/>
    <col min="20" max="20" width="4.140625" style="118" customWidth="1"/>
    <col min="21" max="21" width="8.42578125" style="119" customWidth="1"/>
    <col min="22" max="22" width="4.7109375" style="117" customWidth="1"/>
    <col min="23" max="23" width="5.28515625" style="117" customWidth="1"/>
    <col min="24" max="24" width="9" style="210" customWidth="1"/>
    <col min="25" max="25" width="6.7109375" style="224" customWidth="1"/>
    <col min="26" max="26" width="5.42578125" style="224" customWidth="1"/>
    <col min="27" max="27" width="10.28515625" style="210" bestFit="1" customWidth="1"/>
    <col min="28" max="28" width="3" style="210" customWidth="1"/>
    <col min="29" max="16384" width="9.140625" style="210"/>
  </cols>
  <sheetData>
    <row r="1" spans="1:29" s="196" customFormat="1" ht="21" customHeight="1" x14ac:dyDescent="0.45">
      <c r="A1" s="479" t="s">
        <v>125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193"/>
      <c r="Z1" s="194"/>
      <c r="AA1" s="195"/>
      <c r="AB1" s="195"/>
    </row>
    <row r="2" spans="1:29" s="196" customFormat="1" ht="18" x14ac:dyDescent="0.4">
      <c r="A2" s="515" t="s">
        <v>0</v>
      </c>
      <c r="B2" s="517" t="s">
        <v>1</v>
      </c>
      <c r="C2" s="517" t="s">
        <v>2</v>
      </c>
      <c r="D2" s="519" t="s">
        <v>3</v>
      </c>
      <c r="E2" s="519" t="s">
        <v>4</v>
      </c>
      <c r="F2" s="519" t="s">
        <v>5</v>
      </c>
      <c r="G2" s="486" t="s">
        <v>6</v>
      </c>
      <c r="H2" s="487"/>
      <c r="I2" s="487"/>
      <c r="J2" s="488"/>
      <c r="K2" s="486" t="s">
        <v>7</v>
      </c>
      <c r="L2" s="487"/>
      <c r="M2" s="488"/>
      <c r="N2" s="492" t="s">
        <v>8</v>
      </c>
      <c r="O2" s="493"/>
      <c r="P2" s="492" t="s">
        <v>9</v>
      </c>
      <c r="Q2" s="493"/>
      <c r="R2" s="500" t="s">
        <v>10</v>
      </c>
      <c r="S2" s="501"/>
      <c r="T2" s="502" t="s">
        <v>11</v>
      </c>
      <c r="U2" s="503"/>
      <c r="V2" s="502" t="s">
        <v>12</v>
      </c>
      <c r="W2" s="504"/>
      <c r="X2" s="511" t="s">
        <v>13</v>
      </c>
      <c r="Y2" s="513" t="s">
        <v>14</v>
      </c>
      <c r="Z2" s="509" t="s">
        <v>15</v>
      </c>
      <c r="AA2" s="195"/>
      <c r="AB2" s="195"/>
      <c r="AC2" s="195"/>
    </row>
    <row r="3" spans="1:29" s="196" customFormat="1" ht="18" x14ac:dyDescent="0.4">
      <c r="A3" s="516"/>
      <c r="B3" s="518"/>
      <c r="C3" s="518"/>
      <c r="D3" s="520"/>
      <c r="E3" s="520"/>
      <c r="F3" s="520"/>
      <c r="G3" s="5" t="s">
        <v>16</v>
      </c>
      <c r="H3" s="6" t="s">
        <v>17</v>
      </c>
      <c r="I3" s="6" t="s">
        <v>18</v>
      </c>
      <c r="J3" s="6" t="s">
        <v>19</v>
      </c>
      <c r="K3" s="7" t="s">
        <v>16</v>
      </c>
      <c r="L3" s="6" t="s">
        <v>17</v>
      </c>
      <c r="M3" s="6" t="s">
        <v>19</v>
      </c>
      <c r="N3" s="7" t="s">
        <v>16</v>
      </c>
      <c r="O3" s="8" t="s">
        <v>19</v>
      </c>
      <c r="P3" s="9" t="s">
        <v>16</v>
      </c>
      <c r="Q3" s="8" t="s">
        <v>19</v>
      </c>
      <c r="R3" s="5" t="s">
        <v>16</v>
      </c>
      <c r="S3" s="6" t="s">
        <v>20</v>
      </c>
      <c r="T3" s="10" t="s">
        <v>16</v>
      </c>
      <c r="U3" s="11"/>
      <c r="V3" s="12" t="s">
        <v>21</v>
      </c>
      <c r="W3" s="12" t="s">
        <v>22</v>
      </c>
      <c r="X3" s="512"/>
      <c r="Y3" s="514"/>
      <c r="Z3" s="510"/>
      <c r="AA3" s="195"/>
      <c r="AB3" s="195"/>
      <c r="AC3" s="195"/>
    </row>
    <row r="4" spans="1:29" s="196" customFormat="1" ht="18" x14ac:dyDescent="0.4">
      <c r="A4" s="197"/>
      <c r="B4" s="198"/>
      <c r="C4" s="198"/>
      <c r="D4" s="199"/>
      <c r="E4" s="199"/>
      <c r="F4" s="199"/>
      <c r="G4" s="16"/>
      <c r="H4" s="17"/>
      <c r="I4" s="17"/>
      <c r="J4" s="17"/>
      <c r="K4" s="18"/>
      <c r="L4" s="17"/>
      <c r="M4" s="17"/>
      <c r="N4" s="18"/>
      <c r="O4" s="19"/>
      <c r="P4" s="20"/>
      <c r="Q4" s="19"/>
      <c r="R4" s="16"/>
      <c r="S4" s="17"/>
      <c r="T4" s="21"/>
      <c r="U4" s="22"/>
      <c r="V4" s="23"/>
      <c r="W4" s="23"/>
      <c r="X4" s="200"/>
      <c r="Y4" s="201"/>
      <c r="Z4" s="202"/>
      <c r="AA4" s="195"/>
      <c r="AB4" s="195"/>
      <c r="AC4" s="195"/>
    </row>
    <row r="5" spans="1:29" s="208" customFormat="1" ht="18" x14ac:dyDescent="0.4">
      <c r="A5" s="203"/>
      <c r="B5" s="204"/>
      <c r="C5" s="204"/>
      <c r="D5" s="205"/>
      <c r="E5" s="206" t="s">
        <v>49</v>
      </c>
      <c r="F5" s="205"/>
      <c r="G5" s="171"/>
      <c r="H5" s="168"/>
      <c r="I5" s="168"/>
      <c r="J5" s="168"/>
      <c r="K5" s="167"/>
      <c r="L5" s="168"/>
      <c r="M5" s="168"/>
      <c r="N5" s="167"/>
      <c r="O5" s="169"/>
      <c r="P5" s="170"/>
      <c r="Q5" s="169"/>
      <c r="R5" s="167"/>
      <c r="S5" s="168"/>
      <c r="T5" s="171"/>
      <c r="U5" s="172"/>
      <c r="V5" s="173"/>
      <c r="W5" s="173"/>
      <c r="X5" s="207"/>
      <c r="Y5" s="201"/>
      <c r="Z5" s="202"/>
      <c r="AA5" s="195"/>
      <c r="AB5" s="195"/>
      <c r="AC5" s="195"/>
    </row>
    <row r="6" spans="1:29" s="78" customFormat="1" ht="18" x14ac:dyDescent="0.4">
      <c r="A6" s="74"/>
      <c r="B6" s="75" t="s">
        <v>143</v>
      </c>
      <c r="C6" s="75" t="s">
        <v>111</v>
      </c>
      <c r="D6" s="75" t="s">
        <v>115</v>
      </c>
      <c r="E6" s="79" t="s">
        <v>146</v>
      </c>
      <c r="F6" s="76" t="s">
        <v>149</v>
      </c>
      <c r="G6" s="50"/>
      <c r="H6" s="51"/>
      <c r="I6" s="50"/>
      <c r="J6" s="51"/>
      <c r="K6" s="50">
        <v>14</v>
      </c>
      <c r="L6" s="50"/>
      <c r="M6" s="370">
        <v>2262.9</v>
      </c>
      <c r="N6" s="51"/>
      <c r="O6" s="51"/>
      <c r="P6" s="50"/>
      <c r="Q6" s="421"/>
      <c r="R6" s="51"/>
      <c r="S6" s="51"/>
      <c r="T6" s="50">
        <f t="shared" ref="T6" si="0">+G6+K6+N6+P6-R6</f>
        <v>14</v>
      </c>
      <c r="U6" s="51">
        <f t="shared" ref="U6" si="1">+J6+M6+O6+Q6-S6</f>
        <v>2262.9</v>
      </c>
      <c r="V6" s="51"/>
      <c r="W6" s="51"/>
      <c r="X6" s="77" t="s">
        <v>113</v>
      </c>
      <c r="Y6" s="77"/>
      <c r="Z6" s="77"/>
    </row>
    <row r="7" spans="1:29" s="78" customFormat="1" ht="18" x14ac:dyDescent="0.4">
      <c r="A7" s="74"/>
      <c r="B7" s="75"/>
      <c r="C7" s="75"/>
      <c r="D7" s="75"/>
      <c r="E7" s="366"/>
      <c r="F7" s="356"/>
      <c r="G7" s="357"/>
      <c r="H7" s="51"/>
      <c r="I7" s="51"/>
      <c r="J7" s="51"/>
      <c r="K7" s="50"/>
      <c r="L7" s="51"/>
      <c r="M7" s="51"/>
      <c r="N7" s="50"/>
      <c r="O7" s="51"/>
      <c r="P7" s="50"/>
      <c r="Q7" s="421"/>
      <c r="R7" s="50"/>
      <c r="S7" s="51"/>
      <c r="T7" s="100">
        <f t="shared" ref="T7:T8" si="2">+G7+K7+N7+P7-R7</f>
        <v>0</v>
      </c>
      <c r="U7" s="101">
        <f t="shared" ref="U7:U8" si="3">+J7+M7+O7+Q7-S7</f>
        <v>0</v>
      </c>
      <c r="V7" s="51"/>
      <c r="W7" s="51"/>
      <c r="X7" s="290"/>
      <c r="Y7" s="77"/>
      <c r="Z7" s="77"/>
    </row>
    <row r="8" spans="1:29" s="73" customFormat="1" ht="18" outlineLevel="1" x14ac:dyDescent="0.4">
      <c r="A8" s="84"/>
      <c r="B8" s="75"/>
      <c r="C8" s="75"/>
      <c r="D8" s="85"/>
      <c r="E8" s="366"/>
      <c r="F8" s="356"/>
      <c r="G8" s="127"/>
      <c r="H8" s="87"/>
      <c r="I8" s="80"/>
      <c r="J8" s="87"/>
      <c r="K8" s="80"/>
      <c r="L8" s="80"/>
      <c r="M8" s="80"/>
      <c r="N8" s="80"/>
      <c r="O8" s="87"/>
      <c r="P8" s="80"/>
      <c r="Q8" s="423"/>
      <c r="R8" s="80"/>
      <c r="S8" s="80"/>
      <c r="T8" s="100">
        <f t="shared" si="2"/>
        <v>0</v>
      </c>
      <c r="U8" s="101">
        <f t="shared" si="3"/>
        <v>0</v>
      </c>
      <c r="V8" s="87"/>
      <c r="W8" s="87"/>
      <c r="X8" s="290"/>
      <c r="Y8" s="72"/>
      <c r="Z8" s="72"/>
    </row>
    <row r="9" spans="1:29" s="73" customFormat="1" ht="18" outlineLevel="1" x14ac:dyDescent="0.4">
      <c r="A9" s="84"/>
      <c r="B9" s="75"/>
      <c r="C9" s="75"/>
      <c r="D9" s="85"/>
      <c r="E9" s="366"/>
      <c r="F9" s="356"/>
      <c r="G9" s="127"/>
      <c r="H9" s="87"/>
      <c r="I9" s="80"/>
      <c r="J9" s="87"/>
      <c r="K9" s="80"/>
      <c r="L9" s="80"/>
      <c r="M9" s="80"/>
      <c r="N9" s="80"/>
      <c r="O9" s="87"/>
      <c r="P9" s="80"/>
      <c r="Q9" s="423"/>
      <c r="R9" s="80"/>
      <c r="S9" s="80"/>
      <c r="T9" s="100">
        <f t="shared" ref="T9" si="4">+G9+K9+N9+P9-R9</f>
        <v>0</v>
      </c>
      <c r="U9" s="101">
        <f t="shared" ref="U9" si="5">+J9+M9+O9+Q9-S9</f>
        <v>0</v>
      </c>
      <c r="V9" s="87"/>
      <c r="W9" s="87"/>
      <c r="X9" s="290"/>
      <c r="Y9" s="72"/>
      <c r="Z9" s="72"/>
    </row>
    <row r="10" spans="1:29" s="73" customFormat="1" ht="18" outlineLevel="1" x14ac:dyDescent="0.4">
      <c r="A10" s="84"/>
      <c r="B10" s="75"/>
      <c r="C10" s="75"/>
      <c r="D10" s="85"/>
      <c r="E10" s="366"/>
      <c r="F10" s="356"/>
      <c r="G10" s="127"/>
      <c r="H10" s="87"/>
      <c r="I10" s="80"/>
      <c r="J10" s="87"/>
      <c r="K10" s="80"/>
      <c r="L10" s="80"/>
      <c r="M10" s="80"/>
      <c r="N10" s="80"/>
      <c r="O10" s="87"/>
      <c r="P10" s="80"/>
      <c r="Q10" s="423"/>
      <c r="R10" s="80"/>
      <c r="S10" s="80"/>
      <c r="T10" s="100">
        <f t="shared" ref="T10:T11" si="6">+G10+K10+N10+P10-R10</f>
        <v>0</v>
      </c>
      <c r="U10" s="101">
        <f t="shared" ref="U10:U11" si="7">+J10+M10+O10+Q10-S10</f>
        <v>0</v>
      </c>
      <c r="V10" s="87"/>
      <c r="W10" s="87"/>
      <c r="X10" s="290"/>
      <c r="Y10" s="72"/>
      <c r="Z10" s="72"/>
    </row>
    <row r="11" spans="1:29" s="73" customFormat="1" ht="18" outlineLevel="1" x14ac:dyDescent="0.4">
      <c r="A11" s="84"/>
      <c r="B11" s="75"/>
      <c r="C11" s="75"/>
      <c r="D11" s="85"/>
      <c r="E11" s="366"/>
      <c r="F11" s="356"/>
      <c r="G11" s="127"/>
      <c r="H11" s="87"/>
      <c r="I11" s="80"/>
      <c r="J11" s="87"/>
      <c r="K11" s="80"/>
      <c r="L11" s="80"/>
      <c r="M11" s="80"/>
      <c r="N11" s="80"/>
      <c r="O11" s="87"/>
      <c r="P11" s="80"/>
      <c r="Q11" s="423"/>
      <c r="R11" s="80"/>
      <c r="S11" s="80"/>
      <c r="T11" s="100">
        <f t="shared" si="6"/>
        <v>0</v>
      </c>
      <c r="U11" s="101">
        <f t="shared" si="7"/>
        <v>0</v>
      </c>
      <c r="V11" s="87"/>
      <c r="W11" s="87"/>
      <c r="X11" s="290"/>
      <c r="Y11" s="72"/>
      <c r="Z11" s="72"/>
    </row>
    <row r="12" spans="1:29" s="73" customFormat="1" ht="18" outlineLevel="1" x14ac:dyDescent="0.4">
      <c r="A12" s="84"/>
      <c r="B12" s="75"/>
      <c r="C12" s="75"/>
      <c r="D12" s="85"/>
      <c r="E12" s="366"/>
      <c r="F12" s="356"/>
      <c r="G12" s="127"/>
      <c r="H12" s="87"/>
      <c r="I12" s="80"/>
      <c r="J12" s="87"/>
      <c r="K12" s="80"/>
      <c r="L12" s="80"/>
      <c r="M12" s="80"/>
      <c r="N12" s="80"/>
      <c r="O12" s="87"/>
      <c r="P12" s="80"/>
      <c r="Q12" s="423"/>
      <c r="R12" s="80"/>
      <c r="S12" s="87"/>
      <c r="T12" s="100">
        <f t="shared" ref="T12" si="8">+G12+K12+N12+P12-R12</f>
        <v>0</v>
      </c>
      <c r="U12" s="101">
        <f t="shared" ref="U12" si="9">+J12+M12+O12+Q12-S12</f>
        <v>0</v>
      </c>
      <c r="V12" s="87"/>
      <c r="W12" s="87"/>
      <c r="X12" s="290"/>
      <c r="Y12" s="72"/>
      <c r="Z12" s="72"/>
    </row>
    <row r="13" spans="1:29" s="73" customFormat="1" ht="18" outlineLevel="1" x14ac:dyDescent="0.4">
      <c r="A13" s="84"/>
      <c r="B13" s="85"/>
      <c r="C13" s="85"/>
      <c r="D13" s="85"/>
      <c r="E13" s="104"/>
      <c r="F13" s="105"/>
      <c r="G13" s="127"/>
      <c r="H13" s="87"/>
      <c r="I13" s="80"/>
      <c r="J13" s="87"/>
      <c r="K13" s="80"/>
      <c r="L13" s="80"/>
      <c r="M13" s="80"/>
      <c r="N13" s="80"/>
      <c r="O13" s="87"/>
      <c r="P13" s="80"/>
      <c r="Q13" s="87"/>
      <c r="R13" s="80"/>
      <c r="S13" s="87"/>
      <c r="T13" s="100">
        <f>+G13+K13+N13+P13-R13</f>
        <v>0</v>
      </c>
      <c r="U13" s="101">
        <f>+J13+M13+O13+Q13-S13</f>
        <v>0</v>
      </c>
      <c r="V13" s="87"/>
      <c r="W13" s="87"/>
      <c r="X13" s="72"/>
      <c r="Y13" s="72"/>
      <c r="Z13" s="72"/>
    </row>
    <row r="14" spans="1:29" s="209" customFormat="1" ht="18" customHeight="1" outlineLevel="1" x14ac:dyDescent="0.4">
      <c r="A14" s="212"/>
      <c r="B14" s="213"/>
      <c r="C14" s="213"/>
      <c r="D14" s="213"/>
      <c r="E14" s="214" t="s">
        <v>26</v>
      </c>
      <c r="F14" s="215"/>
      <c r="G14" s="216">
        <f t="shared" ref="G14:T14" si="10">SUM(G6:G13)</f>
        <v>0</v>
      </c>
      <c r="H14" s="216">
        <f t="shared" si="10"/>
        <v>0</v>
      </c>
      <c r="I14" s="216">
        <f t="shared" si="10"/>
        <v>0</v>
      </c>
      <c r="J14" s="216">
        <f t="shared" si="10"/>
        <v>0</v>
      </c>
      <c r="K14" s="216">
        <f t="shared" si="10"/>
        <v>14</v>
      </c>
      <c r="L14" s="216">
        <f t="shared" si="10"/>
        <v>0</v>
      </c>
      <c r="M14" s="216">
        <f t="shared" si="10"/>
        <v>2262.9</v>
      </c>
      <c r="N14" s="216">
        <f t="shared" si="10"/>
        <v>0</v>
      </c>
      <c r="O14" s="216">
        <f t="shared" si="10"/>
        <v>0</v>
      </c>
      <c r="P14" s="216">
        <f t="shared" si="10"/>
        <v>0</v>
      </c>
      <c r="Q14" s="216">
        <f t="shared" si="10"/>
        <v>0</v>
      </c>
      <c r="R14" s="216">
        <f t="shared" si="10"/>
        <v>0</v>
      </c>
      <c r="S14" s="216">
        <f t="shared" si="10"/>
        <v>0</v>
      </c>
      <c r="T14" s="216">
        <f t="shared" si="10"/>
        <v>14</v>
      </c>
      <c r="U14" s="216">
        <f>SUM(U6:U13)</f>
        <v>2262.9</v>
      </c>
      <c r="V14" s="217"/>
      <c r="W14" s="217"/>
      <c r="X14" s="218"/>
      <c r="Y14" s="219"/>
      <c r="Z14" s="219"/>
      <c r="AA14" s="73"/>
      <c r="AB14" s="73"/>
      <c r="AC14" s="73"/>
    </row>
    <row r="15" spans="1:29" s="209" customFormat="1" ht="18" customHeight="1" outlineLevel="1" x14ac:dyDescent="0.4">
      <c r="A15" s="84"/>
      <c r="B15" s="85"/>
      <c r="C15" s="85"/>
      <c r="D15" s="85"/>
      <c r="E15" s="211"/>
      <c r="F15" s="86"/>
      <c r="G15" s="80"/>
      <c r="H15" s="87"/>
      <c r="I15" s="80"/>
      <c r="J15" s="87"/>
      <c r="K15" s="80"/>
      <c r="L15" s="87"/>
      <c r="M15" s="87"/>
      <c r="N15" s="80"/>
      <c r="O15" s="87"/>
      <c r="P15" s="80"/>
      <c r="Q15" s="87"/>
      <c r="R15" s="80"/>
      <c r="S15" s="87"/>
      <c r="T15" s="80"/>
      <c r="U15" s="87"/>
      <c r="V15" s="87"/>
      <c r="W15" s="87"/>
      <c r="X15" s="91"/>
      <c r="Y15" s="72"/>
      <c r="Z15" s="72"/>
      <c r="AA15" s="73"/>
      <c r="AB15" s="73"/>
      <c r="AC15" s="73"/>
    </row>
    <row r="16" spans="1:29" s="209" customFormat="1" ht="18" customHeight="1" outlineLevel="1" x14ac:dyDescent="0.4">
      <c r="A16" s="84"/>
      <c r="B16" s="85"/>
      <c r="C16" s="85"/>
      <c r="D16" s="85"/>
      <c r="E16" s="220" t="s">
        <v>50</v>
      </c>
      <c r="F16" s="86"/>
      <c r="G16" s="80"/>
      <c r="H16" s="87"/>
      <c r="I16" s="80"/>
      <c r="J16" s="87"/>
      <c r="K16" s="80"/>
      <c r="L16" s="87"/>
      <c r="M16" s="87"/>
      <c r="N16" s="80"/>
      <c r="O16" s="87"/>
      <c r="P16" s="80"/>
      <c r="Q16" s="87"/>
      <c r="R16" s="80"/>
      <c r="S16" s="87"/>
      <c r="T16" s="80"/>
      <c r="U16" s="87"/>
      <c r="V16" s="87"/>
      <c r="W16" s="87"/>
      <c r="X16" s="91"/>
      <c r="Y16" s="72"/>
      <c r="Z16" s="72"/>
      <c r="AA16" s="73"/>
      <c r="AB16" s="73"/>
      <c r="AC16" s="73"/>
    </row>
    <row r="17" spans="1:29" s="78" customFormat="1" ht="18" x14ac:dyDescent="0.4">
      <c r="A17" s="84"/>
      <c r="B17" s="75" t="s">
        <v>143</v>
      </c>
      <c r="C17" s="75" t="s">
        <v>111</v>
      </c>
      <c r="D17" s="75" t="s">
        <v>119</v>
      </c>
      <c r="E17" s="79" t="s">
        <v>148</v>
      </c>
      <c r="F17" s="76" t="s">
        <v>149</v>
      </c>
      <c r="G17" s="50"/>
      <c r="H17" s="51"/>
      <c r="I17" s="51"/>
      <c r="J17" s="51"/>
      <c r="K17" s="50">
        <v>1</v>
      </c>
      <c r="L17" s="50"/>
      <c r="M17" s="50">
        <v>35</v>
      </c>
      <c r="N17" s="51"/>
      <c r="O17" s="51"/>
      <c r="P17" s="50"/>
      <c r="Q17" s="421"/>
      <c r="R17" s="51"/>
      <c r="S17" s="51"/>
      <c r="T17" s="50">
        <f t="shared" ref="T17" si="11">+G17+K17+N17+P17-R17</f>
        <v>1</v>
      </c>
      <c r="U17" s="51">
        <f t="shared" ref="U17" si="12">+J17+M17+O17+Q17-S17</f>
        <v>35</v>
      </c>
      <c r="V17" s="51"/>
      <c r="W17" s="51"/>
      <c r="X17" s="77" t="s">
        <v>113</v>
      </c>
      <c r="Y17" s="77"/>
      <c r="Z17" s="77"/>
    </row>
    <row r="18" spans="1:29" s="78" customFormat="1" ht="18" x14ac:dyDescent="0.4">
      <c r="A18" s="84"/>
      <c r="B18" s="75"/>
      <c r="C18" s="75"/>
      <c r="D18" s="85"/>
      <c r="E18" s="366"/>
      <c r="F18" s="356"/>
      <c r="G18" s="127"/>
      <c r="H18" s="87"/>
      <c r="I18" s="80"/>
      <c r="J18" s="87"/>
      <c r="K18" s="80"/>
      <c r="L18" s="80"/>
      <c r="M18" s="80"/>
      <c r="N18" s="80"/>
      <c r="O18" s="87"/>
      <c r="P18" s="80"/>
      <c r="Q18" s="423"/>
      <c r="R18" s="80"/>
      <c r="S18" s="87"/>
      <c r="T18" s="100">
        <f t="shared" ref="T18:T19" si="13">+G18+K18+N18+P18-R18</f>
        <v>0</v>
      </c>
      <c r="U18" s="101">
        <f>+J18+U1903+O18+Q18-S18</f>
        <v>0</v>
      </c>
      <c r="V18" s="87"/>
      <c r="W18" s="87"/>
      <c r="X18" s="290"/>
      <c r="Y18" s="77"/>
      <c r="Z18" s="77"/>
    </row>
    <row r="19" spans="1:29" s="78" customFormat="1" ht="18" x14ac:dyDescent="0.4">
      <c r="A19" s="84"/>
      <c r="B19" s="75"/>
      <c r="C19" s="75"/>
      <c r="D19" s="85"/>
      <c r="E19" s="366"/>
      <c r="F19" s="356"/>
      <c r="G19" s="127"/>
      <c r="H19" s="87"/>
      <c r="I19" s="80"/>
      <c r="J19" s="87"/>
      <c r="K19" s="80"/>
      <c r="L19" s="80"/>
      <c r="M19" s="80"/>
      <c r="N19" s="80"/>
      <c r="O19" s="87"/>
      <c r="P19" s="80"/>
      <c r="Q19" s="423"/>
      <c r="R19" s="80"/>
      <c r="S19" s="87"/>
      <c r="T19" s="100">
        <f t="shared" si="13"/>
        <v>0</v>
      </c>
      <c r="U19" s="101">
        <f>+J19+U1904+O19+Q19-S19</f>
        <v>0</v>
      </c>
      <c r="V19" s="87"/>
      <c r="W19" s="87"/>
      <c r="X19" s="290"/>
      <c r="Y19" s="77"/>
      <c r="Z19" s="77"/>
    </row>
    <row r="20" spans="1:29" s="78" customFormat="1" ht="18" x14ac:dyDescent="0.4">
      <c r="A20" s="74"/>
      <c r="B20" s="75"/>
      <c r="C20" s="75"/>
      <c r="D20" s="75"/>
      <c r="E20" s="366"/>
      <c r="F20" s="356"/>
      <c r="G20" s="357"/>
      <c r="H20" s="51"/>
      <c r="I20" s="51"/>
      <c r="J20" s="51"/>
      <c r="K20" s="50"/>
      <c r="L20" s="51"/>
      <c r="M20" s="51"/>
      <c r="N20" s="50"/>
      <c r="O20" s="51"/>
      <c r="P20" s="50"/>
      <c r="Q20" s="51"/>
      <c r="R20" s="50"/>
      <c r="S20" s="51"/>
      <c r="T20" s="100">
        <f>+G20+K20+N20+P20-R20</f>
        <v>0</v>
      </c>
      <c r="U20" s="101">
        <f>+J20+U1905+O20+Q20-S20</f>
        <v>0</v>
      </c>
      <c r="V20" s="51"/>
      <c r="W20" s="51"/>
      <c r="X20" s="290"/>
      <c r="Y20" s="77"/>
      <c r="Z20" s="77"/>
    </row>
    <row r="21" spans="1:29" s="73" customFormat="1" ht="18" outlineLevel="1" x14ac:dyDescent="0.4">
      <c r="A21" s="84"/>
      <c r="B21" s="85"/>
      <c r="C21" s="85"/>
      <c r="D21" s="85"/>
      <c r="E21" s="104"/>
      <c r="F21" s="105"/>
      <c r="G21" s="127"/>
      <c r="H21" s="87"/>
      <c r="I21" s="80"/>
      <c r="J21" s="87"/>
      <c r="K21" s="80"/>
      <c r="L21" s="80"/>
      <c r="M21" s="80"/>
      <c r="N21" s="80"/>
      <c r="O21" s="87"/>
      <c r="P21" s="80"/>
      <c r="Q21" s="87"/>
      <c r="R21" s="80"/>
      <c r="S21" s="87"/>
      <c r="T21" s="100">
        <f t="shared" ref="T21" si="14">+G21+K21+P21-R21</f>
        <v>0</v>
      </c>
      <c r="U21" s="101">
        <f>+J21+U1908+O21+Q21-S21</f>
        <v>0</v>
      </c>
      <c r="V21" s="87"/>
      <c r="W21" s="87"/>
      <c r="X21" s="290"/>
      <c r="Y21" s="72"/>
      <c r="Z21" s="72"/>
    </row>
    <row r="22" spans="1:29" s="209" customFormat="1" ht="18" customHeight="1" outlineLevel="1" x14ac:dyDescent="0.4">
      <c r="A22" s="212"/>
      <c r="B22" s="213"/>
      <c r="C22" s="213"/>
      <c r="D22" s="213"/>
      <c r="E22" s="214" t="s">
        <v>26</v>
      </c>
      <c r="F22" s="215"/>
      <c r="G22" s="216">
        <f t="shared" ref="G22:T22" si="15">SUM(G17:G21)</f>
        <v>0</v>
      </c>
      <c r="H22" s="216">
        <f t="shared" si="15"/>
        <v>0</v>
      </c>
      <c r="I22" s="216">
        <f t="shared" si="15"/>
        <v>0</v>
      </c>
      <c r="J22" s="216">
        <f t="shared" si="15"/>
        <v>0</v>
      </c>
      <c r="K22" s="216">
        <f t="shared" si="15"/>
        <v>1</v>
      </c>
      <c r="L22" s="216">
        <f t="shared" si="15"/>
        <v>0</v>
      </c>
      <c r="M22" s="216">
        <f t="shared" si="15"/>
        <v>35</v>
      </c>
      <c r="N22" s="216">
        <f t="shared" si="15"/>
        <v>0</v>
      </c>
      <c r="O22" s="216">
        <f t="shared" si="15"/>
        <v>0</v>
      </c>
      <c r="P22" s="216">
        <f t="shared" si="15"/>
        <v>0</v>
      </c>
      <c r="Q22" s="216">
        <f t="shared" si="15"/>
        <v>0</v>
      </c>
      <c r="R22" s="216">
        <f t="shared" si="15"/>
        <v>0</v>
      </c>
      <c r="S22" s="216">
        <f t="shared" si="15"/>
        <v>0</v>
      </c>
      <c r="T22" s="216">
        <f t="shared" si="15"/>
        <v>1</v>
      </c>
      <c r="U22" s="216">
        <f>SUM(U17:U21)</f>
        <v>35</v>
      </c>
      <c r="V22" s="217"/>
      <c r="W22" s="217"/>
      <c r="X22" s="218"/>
      <c r="Y22" s="219"/>
      <c r="Z22" s="219"/>
      <c r="AA22" s="73"/>
      <c r="AB22" s="73"/>
      <c r="AC22" s="73"/>
    </row>
    <row r="23" spans="1:29" s="73" customFormat="1" ht="18" outlineLevel="1" x14ac:dyDescent="0.4">
      <c r="A23" s="84"/>
      <c r="B23" s="85"/>
      <c r="C23" s="85"/>
      <c r="D23" s="85"/>
      <c r="E23" s="104"/>
      <c r="F23" s="105"/>
      <c r="G23" s="127"/>
      <c r="H23" s="87"/>
      <c r="I23" s="80"/>
      <c r="J23" s="87"/>
      <c r="K23" s="80"/>
      <c r="L23" s="80"/>
      <c r="M23" s="80"/>
      <c r="N23" s="80"/>
      <c r="O23" s="87"/>
      <c r="P23" s="80"/>
      <c r="Q23" s="87"/>
      <c r="R23" s="80"/>
      <c r="S23" s="87"/>
      <c r="T23" s="100"/>
      <c r="U23" s="101"/>
      <c r="V23" s="87"/>
      <c r="W23" s="87"/>
      <c r="X23" s="72"/>
      <c r="Y23" s="72"/>
      <c r="Z23" s="72"/>
    </row>
    <row r="24" spans="1:29" s="73" customFormat="1" ht="18" outlineLevel="1" x14ac:dyDescent="0.4">
      <c r="A24" s="84"/>
      <c r="B24" s="85"/>
      <c r="C24" s="85"/>
      <c r="D24" s="85"/>
      <c r="E24" s="220" t="s">
        <v>51</v>
      </c>
      <c r="F24" s="105"/>
      <c r="G24" s="127"/>
      <c r="H24" s="87"/>
      <c r="I24" s="80"/>
      <c r="J24" s="87"/>
      <c r="K24" s="80"/>
      <c r="L24" s="80"/>
      <c r="M24" s="80"/>
      <c r="N24" s="80"/>
      <c r="O24" s="87"/>
      <c r="P24" s="80"/>
      <c r="Q24" s="87"/>
      <c r="R24" s="80"/>
      <c r="S24" s="87"/>
      <c r="T24" s="100"/>
      <c r="U24" s="101"/>
      <c r="V24" s="87"/>
      <c r="W24" s="87"/>
      <c r="X24" s="72"/>
      <c r="Y24" s="72"/>
      <c r="Z24" s="72"/>
    </row>
    <row r="25" spans="1:29" s="78" customFormat="1" ht="18" x14ac:dyDescent="0.4">
      <c r="A25" s="74"/>
      <c r="B25" s="75" t="s">
        <v>143</v>
      </c>
      <c r="C25" s="75" t="s">
        <v>111</v>
      </c>
      <c r="D25" s="75" t="s">
        <v>112</v>
      </c>
      <c r="E25" s="79" t="s">
        <v>145</v>
      </c>
      <c r="F25" s="76" t="s">
        <v>149</v>
      </c>
      <c r="G25" s="50"/>
      <c r="H25" s="51"/>
      <c r="I25" s="50"/>
      <c r="J25" s="51"/>
      <c r="K25" s="50">
        <v>10</v>
      </c>
      <c r="L25" s="50"/>
      <c r="M25" s="50">
        <v>2026.2</v>
      </c>
      <c r="N25" s="51"/>
      <c r="O25" s="51"/>
      <c r="P25" s="50"/>
      <c r="Q25" s="421"/>
      <c r="R25" s="51"/>
      <c r="S25" s="51"/>
      <c r="T25" s="50">
        <f t="shared" ref="T25:T27" si="16">+G25+K25+N25+P25-R25</f>
        <v>10</v>
      </c>
      <c r="U25" s="51">
        <f t="shared" ref="U25:U27" si="17">+J25+M25+O25+Q25-S25</f>
        <v>2026.2</v>
      </c>
      <c r="V25" s="51"/>
      <c r="W25" s="51"/>
      <c r="X25" s="77" t="s">
        <v>113</v>
      </c>
      <c r="Y25" s="77"/>
      <c r="Z25" s="77"/>
    </row>
    <row r="26" spans="1:29" s="78" customFormat="1" ht="18" x14ac:dyDescent="0.4">
      <c r="A26" s="74"/>
      <c r="B26" s="75" t="s">
        <v>143</v>
      </c>
      <c r="C26" s="75" t="s">
        <v>111</v>
      </c>
      <c r="D26" s="75" t="s">
        <v>112</v>
      </c>
      <c r="E26" s="79" t="s">
        <v>147</v>
      </c>
      <c r="F26" s="76" t="s">
        <v>149</v>
      </c>
      <c r="G26" s="50"/>
      <c r="H26" s="51"/>
      <c r="I26" s="51"/>
      <c r="J26" s="51"/>
      <c r="K26" s="50">
        <v>35</v>
      </c>
      <c r="L26" s="50"/>
      <c r="M26" s="50">
        <v>15615.5</v>
      </c>
      <c r="N26" s="51"/>
      <c r="O26" s="51"/>
      <c r="P26" s="50"/>
      <c r="Q26" s="421"/>
      <c r="R26" s="51"/>
      <c r="S26" s="51"/>
      <c r="T26" s="50">
        <f t="shared" si="16"/>
        <v>35</v>
      </c>
      <c r="U26" s="51">
        <f t="shared" si="17"/>
        <v>15615.5</v>
      </c>
      <c r="V26" s="51"/>
      <c r="W26" s="51"/>
      <c r="X26" s="77" t="s">
        <v>113</v>
      </c>
      <c r="Y26" s="77"/>
      <c r="Z26" s="77"/>
    </row>
    <row r="27" spans="1:29" s="78" customFormat="1" ht="18" x14ac:dyDescent="0.4">
      <c r="A27" s="74"/>
      <c r="B27" s="75" t="s">
        <v>133</v>
      </c>
      <c r="C27" s="75" t="s">
        <v>111</v>
      </c>
      <c r="D27" s="75" t="s">
        <v>112</v>
      </c>
      <c r="E27" s="79" t="s">
        <v>150</v>
      </c>
      <c r="F27" s="76" t="s">
        <v>149</v>
      </c>
      <c r="G27" s="50"/>
      <c r="H27" s="51"/>
      <c r="I27" s="51"/>
      <c r="J27" s="51"/>
      <c r="K27" s="50"/>
      <c r="L27" s="50"/>
      <c r="M27" s="50"/>
      <c r="N27" s="51"/>
      <c r="O27" s="51"/>
      <c r="P27" s="50">
        <v>1</v>
      </c>
      <c r="Q27" s="421">
        <v>1200</v>
      </c>
      <c r="R27" s="51"/>
      <c r="S27" s="51"/>
      <c r="T27" s="50">
        <f t="shared" si="16"/>
        <v>1</v>
      </c>
      <c r="U27" s="51">
        <f t="shared" si="17"/>
        <v>1200</v>
      </c>
      <c r="V27" s="51"/>
      <c r="W27" s="51"/>
      <c r="X27" s="77" t="s">
        <v>151</v>
      </c>
      <c r="Y27" s="77"/>
      <c r="Z27" s="77"/>
    </row>
    <row r="28" spans="1:29" s="78" customFormat="1" ht="18" x14ac:dyDescent="0.4">
      <c r="A28" s="74"/>
      <c r="B28" s="75"/>
      <c r="C28" s="75"/>
      <c r="D28" s="75"/>
      <c r="E28" s="366"/>
      <c r="F28" s="356"/>
      <c r="G28" s="357"/>
      <c r="H28" s="51"/>
      <c r="I28" s="51"/>
      <c r="J28" s="51"/>
      <c r="K28" s="50"/>
      <c r="L28" s="51"/>
      <c r="M28" s="51"/>
      <c r="N28" s="50"/>
      <c r="O28" s="51"/>
      <c r="P28" s="50"/>
      <c r="Q28" s="421"/>
      <c r="R28" s="50"/>
      <c r="S28" s="51"/>
      <c r="T28" s="100">
        <f t="shared" ref="T28:T31" si="18">+G28+K28+N28+P28-R28</f>
        <v>0</v>
      </c>
      <c r="U28" s="101">
        <f t="shared" ref="U28:U31" si="19">+J28+U1915+O28+Q28-S28</f>
        <v>0</v>
      </c>
      <c r="V28" s="51"/>
      <c r="W28" s="51"/>
      <c r="X28" s="290"/>
      <c r="Y28" s="77"/>
      <c r="Z28" s="77"/>
    </row>
    <row r="29" spans="1:29" s="73" customFormat="1" ht="18" outlineLevel="1" x14ac:dyDescent="0.4">
      <c r="A29" s="74"/>
      <c r="B29" s="75"/>
      <c r="C29" s="75"/>
      <c r="D29" s="75"/>
      <c r="E29" s="366"/>
      <c r="F29" s="356"/>
      <c r="G29" s="357"/>
      <c r="H29" s="51"/>
      <c r="I29" s="51"/>
      <c r="J29" s="51"/>
      <c r="K29" s="50"/>
      <c r="L29" s="51"/>
      <c r="M29" s="51"/>
      <c r="N29" s="50"/>
      <c r="O29" s="51"/>
      <c r="P29" s="50"/>
      <c r="Q29" s="421"/>
      <c r="R29" s="50"/>
      <c r="S29" s="51"/>
      <c r="T29" s="100">
        <f t="shared" si="18"/>
        <v>0</v>
      </c>
      <c r="U29" s="101">
        <f t="shared" si="19"/>
        <v>0</v>
      </c>
      <c r="V29" s="51"/>
      <c r="W29" s="51"/>
      <c r="X29" s="290"/>
      <c r="Y29" s="72"/>
      <c r="Z29" s="72"/>
    </row>
    <row r="30" spans="1:29" s="73" customFormat="1" ht="18" outlineLevel="1" x14ac:dyDescent="0.4">
      <c r="A30" s="74"/>
      <c r="B30" s="75"/>
      <c r="C30" s="75"/>
      <c r="D30" s="75"/>
      <c r="E30" s="366"/>
      <c r="F30" s="356"/>
      <c r="G30" s="357"/>
      <c r="H30" s="51"/>
      <c r="I30" s="51"/>
      <c r="J30" s="51"/>
      <c r="K30" s="50"/>
      <c r="L30" s="51"/>
      <c r="M30" s="51"/>
      <c r="N30" s="50"/>
      <c r="O30" s="51"/>
      <c r="P30" s="50"/>
      <c r="Q30" s="421"/>
      <c r="R30" s="50"/>
      <c r="S30" s="51"/>
      <c r="T30" s="100">
        <f t="shared" si="18"/>
        <v>0</v>
      </c>
      <c r="U30" s="101">
        <f t="shared" si="19"/>
        <v>0</v>
      </c>
      <c r="V30" s="51"/>
      <c r="W30" s="51"/>
      <c r="X30" s="290"/>
      <c r="Y30" s="72"/>
      <c r="Z30" s="72"/>
    </row>
    <row r="31" spans="1:29" s="73" customFormat="1" ht="18" outlineLevel="1" x14ac:dyDescent="0.4">
      <c r="A31" s="84"/>
      <c r="B31" s="75"/>
      <c r="C31" s="75"/>
      <c r="D31" s="85"/>
      <c r="E31" s="366"/>
      <c r="F31" s="356"/>
      <c r="G31" s="127"/>
      <c r="H31" s="87"/>
      <c r="I31" s="80"/>
      <c r="J31" s="87"/>
      <c r="K31" s="80"/>
      <c r="L31" s="80"/>
      <c r="M31" s="80"/>
      <c r="N31" s="80"/>
      <c r="O31" s="87"/>
      <c r="P31" s="80"/>
      <c r="Q31" s="423"/>
      <c r="R31" s="80"/>
      <c r="S31" s="87"/>
      <c r="T31" s="100">
        <f t="shared" si="18"/>
        <v>0</v>
      </c>
      <c r="U31" s="101">
        <f t="shared" si="19"/>
        <v>0</v>
      </c>
      <c r="V31" s="87"/>
      <c r="W31" s="87"/>
      <c r="X31" s="290"/>
      <c r="Y31" s="72"/>
      <c r="Z31" s="72"/>
    </row>
    <row r="32" spans="1:29" s="73" customFormat="1" ht="18" outlineLevel="1" x14ac:dyDescent="0.4">
      <c r="A32" s="84"/>
      <c r="B32" s="75"/>
      <c r="C32" s="75"/>
      <c r="D32" s="85"/>
      <c r="E32" s="366"/>
      <c r="F32" s="356"/>
      <c r="G32" s="127"/>
      <c r="H32" s="87"/>
      <c r="I32" s="80"/>
      <c r="J32" s="87"/>
      <c r="K32" s="80"/>
      <c r="L32" s="80"/>
      <c r="M32" s="80"/>
      <c r="N32" s="80"/>
      <c r="O32" s="87"/>
      <c r="P32" s="80"/>
      <c r="Q32" s="423"/>
      <c r="R32" s="80"/>
      <c r="S32" s="87"/>
      <c r="T32" s="100">
        <f t="shared" ref="T32" si="20">+G32+K32+N32+P32-R32</f>
        <v>0</v>
      </c>
      <c r="U32" s="101">
        <f t="shared" ref="U32" si="21">+J32+U1919+O32+Q32-S32</f>
        <v>0</v>
      </c>
      <c r="V32" s="87"/>
      <c r="W32" s="87"/>
      <c r="X32" s="290"/>
      <c r="Y32" s="72"/>
      <c r="Z32" s="72"/>
    </row>
    <row r="33" spans="1:29" s="73" customFormat="1" ht="18" outlineLevel="1" x14ac:dyDescent="0.4">
      <c r="A33" s="84"/>
      <c r="B33" s="75"/>
      <c r="C33" s="75"/>
      <c r="D33" s="85"/>
      <c r="E33" s="366"/>
      <c r="F33" s="356"/>
      <c r="G33" s="127"/>
      <c r="H33" s="87"/>
      <c r="I33" s="80"/>
      <c r="J33" s="87"/>
      <c r="K33" s="80"/>
      <c r="L33" s="80"/>
      <c r="M33" s="80"/>
      <c r="N33" s="80"/>
      <c r="O33" s="87"/>
      <c r="P33" s="80"/>
      <c r="Q33" s="423"/>
      <c r="R33" s="80"/>
      <c r="S33" s="87"/>
      <c r="T33" s="100">
        <f t="shared" ref="T33:T35" si="22">+G33+K33+N33+P33-R33</f>
        <v>0</v>
      </c>
      <c r="U33" s="101">
        <f>+J33+U1920+O33+Q33-S33</f>
        <v>0</v>
      </c>
      <c r="V33" s="87"/>
      <c r="W33" s="87"/>
      <c r="X33" s="290"/>
      <c r="Y33" s="72"/>
      <c r="Z33" s="72"/>
    </row>
    <row r="34" spans="1:29" ht="18" outlineLevel="1" x14ac:dyDescent="0.4">
      <c r="A34" s="331"/>
      <c r="B34" s="332"/>
      <c r="C34" s="332"/>
      <c r="D34" s="332"/>
      <c r="E34" s="341"/>
      <c r="F34" s="337"/>
      <c r="G34" s="343"/>
      <c r="H34" s="87"/>
      <c r="I34" s="80"/>
      <c r="J34" s="87"/>
      <c r="K34" s="80"/>
      <c r="L34" s="80"/>
      <c r="M34" s="80"/>
      <c r="N34" s="80"/>
      <c r="O34" s="87"/>
      <c r="P34" s="80"/>
      <c r="Q34" s="87"/>
      <c r="R34" s="80"/>
      <c r="S34" s="87"/>
      <c r="T34" s="100">
        <f t="shared" si="22"/>
        <v>0</v>
      </c>
      <c r="U34" s="101">
        <f>+J34+U1921+O34+Q34-S34</f>
        <v>0</v>
      </c>
      <c r="V34" s="87"/>
      <c r="W34" s="87"/>
      <c r="X34" s="324"/>
      <c r="Y34" s="324"/>
      <c r="Z34" s="324"/>
    </row>
    <row r="35" spans="1:29" s="73" customFormat="1" ht="18" outlineLevel="1" x14ac:dyDescent="0.4">
      <c r="A35" s="84"/>
      <c r="B35" s="85"/>
      <c r="C35" s="85"/>
      <c r="D35" s="85"/>
      <c r="E35" s="104"/>
      <c r="F35" s="105"/>
      <c r="G35" s="127"/>
      <c r="H35" s="87"/>
      <c r="I35" s="80"/>
      <c r="J35" s="87"/>
      <c r="K35" s="80"/>
      <c r="L35" s="80"/>
      <c r="M35" s="80"/>
      <c r="N35" s="80"/>
      <c r="O35" s="87"/>
      <c r="P35" s="80"/>
      <c r="Q35" s="87"/>
      <c r="R35" s="80"/>
      <c r="S35" s="80"/>
      <c r="T35" s="100">
        <f t="shared" si="22"/>
        <v>0</v>
      </c>
      <c r="U35" s="101">
        <f>+J35+U1922+O35+Q35-S35</f>
        <v>0</v>
      </c>
      <c r="V35" s="87"/>
      <c r="W35" s="87"/>
      <c r="X35" s="72"/>
      <c r="Y35" s="72"/>
      <c r="Z35" s="72"/>
    </row>
    <row r="36" spans="1:29" s="209" customFormat="1" ht="18" customHeight="1" outlineLevel="1" x14ac:dyDescent="0.4">
      <c r="A36" s="212"/>
      <c r="B36" s="213"/>
      <c r="C36" s="213"/>
      <c r="D36" s="213"/>
      <c r="E36" s="214" t="s">
        <v>26</v>
      </c>
      <c r="F36" s="215"/>
      <c r="G36" s="216">
        <f t="shared" ref="G36:V36" si="23">SUM(G25:G35)</f>
        <v>0</v>
      </c>
      <c r="H36" s="216">
        <f t="shared" si="23"/>
        <v>0</v>
      </c>
      <c r="I36" s="216">
        <f t="shared" si="23"/>
        <v>0</v>
      </c>
      <c r="J36" s="216">
        <f t="shared" si="23"/>
        <v>0</v>
      </c>
      <c r="K36" s="216">
        <f t="shared" si="23"/>
        <v>45</v>
      </c>
      <c r="L36" s="216">
        <f t="shared" si="23"/>
        <v>0</v>
      </c>
      <c r="M36" s="216">
        <f t="shared" si="23"/>
        <v>17641.7</v>
      </c>
      <c r="N36" s="216">
        <f t="shared" si="23"/>
        <v>0</v>
      </c>
      <c r="O36" s="216">
        <f t="shared" si="23"/>
        <v>0</v>
      </c>
      <c r="P36" s="216">
        <f t="shared" si="23"/>
        <v>1</v>
      </c>
      <c r="Q36" s="216">
        <f t="shared" si="23"/>
        <v>1200</v>
      </c>
      <c r="R36" s="216">
        <f t="shared" si="23"/>
        <v>0</v>
      </c>
      <c r="S36" s="216">
        <f t="shared" si="23"/>
        <v>0</v>
      </c>
      <c r="T36" s="216">
        <f t="shared" si="23"/>
        <v>46</v>
      </c>
      <c r="U36" s="216">
        <f>SUM(U25:U35)</f>
        <v>18841.7</v>
      </c>
      <c r="V36" s="216">
        <f t="shared" si="23"/>
        <v>0</v>
      </c>
      <c r="W36" s="216">
        <f t="shared" ref="W36:X36" si="24">SUM(W25:W35)</f>
        <v>0</v>
      </c>
      <c r="X36" s="216">
        <f t="shared" si="24"/>
        <v>0</v>
      </c>
      <c r="Y36" s="219"/>
      <c r="Z36" s="219"/>
      <c r="AA36" s="73"/>
      <c r="AB36" s="73"/>
      <c r="AC36" s="73"/>
    </row>
    <row r="37" spans="1:29" s="73" customFormat="1" ht="18" outlineLevel="1" x14ac:dyDescent="0.4">
      <c r="A37" s="84"/>
      <c r="B37" s="85"/>
      <c r="C37" s="85"/>
      <c r="D37" s="85"/>
      <c r="E37" s="104"/>
      <c r="F37" s="134"/>
      <c r="G37" s="127"/>
      <c r="H37" s="87"/>
      <c r="I37" s="80"/>
      <c r="J37" s="87"/>
      <c r="K37" s="80"/>
      <c r="L37" s="80"/>
      <c r="M37" s="80"/>
      <c r="N37" s="80"/>
      <c r="O37" s="87"/>
      <c r="P37" s="80"/>
      <c r="Q37" s="87"/>
      <c r="R37" s="80"/>
      <c r="S37" s="87"/>
      <c r="T37" s="100"/>
      <c r="U37" s="101"/>
      <c r="V37" s="87"/>
      <c r="W37" s="87"/>
      <c r="X37" s="72"/>
      <c r="Y37" s="72"/>
      <c r="Z37" s="72"/>
    </row>
    <row r="38" spans="1:29" s="73" customFormat="1" ht="18" outlineLevel="1" x14ac:dyDescent="0.4">
      <c r="A38" s="84"/>
      <c r="B38" s="85"/>
      <c r="C38" s="85"/>
      <c r="D38" s="85"/>
      <c r="E38" s="220" t="s">
        <v>53</v>
      </c>
      <c r="F38" s="134"/>
      <c r="G38" s="127"/>
      <c r="H38" s="87"/>
      <c r="I38" s="80"/>
      <c r="J38" s="87"/>
      <c r="K38" s="80"/>
      <c r="L38" s="80"/>
      <c r="M38" s="80"/>
      <c r="N38" s="80"/>
      <c r="O38" s="87"/>
      <c r="P38" s="80"/>
      <c r="Q38" s="87"/>
      <c r="R38" s="80"/>
      <c r="S38" s="87"/>
      <c r="T38" s="100"/>
      <c r="U38" s="101"/>
      <c r="V38" s="87"/>
      <c r="W38" s="87"/>
      <c r="X38" s="72"/>
      <c r="Y38" s="72"/>
      <c r="Z38" s="72"/>
    </row>
    <row r="39" spans="1:29" s="78" customFormat="1" ht="18" x14ac:dyDescent="0.4">
      <c r="A39" s="74"/>
      <c r="B39" s="75"/>
      <c r="C39" s="75"/>
      <c r="D39" s="75"/>
      <c r="E39" s="366"/>
      <c r="F39" s="356"/>
      <c r="G39" s="357"/>
      <c r="H39" s="51"/>
      <c r="I39" s="51"/>
      <c r="J39" s="51"/>
      <c r="K39" s="50"/>
      <c r="L39" s="51"/>
      <c r="M39" s="51"/>
      <c r="N39" s="50"/>
      <c r="O39" s="51"/>
      <c r="P39" s="50"/>
      <c r="Q39" s="51"/>
      <c r="R39" s="50"/>
      <c r="S39" s="51"/>
      <c r="T39" s="100">
        <f t="shared" ref="T39:T44" si="25">+G39+K39+N39+P39-R39</f>
        <v>0</v>
      </c>
      <c r="U39" s="101">
        <f t="shared" ref="U39:U43" si="26">+J39+M39+O39+Q39-S39</f>
        <v>0</v>
      </c>
      <c r="V39" s="51"/>
      <c r="W39" s="51"/>
      <c r="X39" s="77"/>
      <c r="Y39" s="77"/>
      <c r="Z39" s="77"/>
    </row>
    <row r="40" spans="1:29" s="78" customFormat="1" ht="18" x14ac:dyDescent="0.4">
      <c r="A40" s="74"/>
      <c r="B40" s="75"/>
      <c r="C40" s="75"/>
      <c r="D40" s="75"/>
      <c r="E40" s="366"/>
      <c r="F40" s="356"/>
      <c r="G40" s="357"/>
      <c r="H40" s="51"/>
      <c r="I40" s="51"/>
      <c r="J40" s="51"/>
      <c r="K40" s="50"/>
      <c r="L40" s="51"/>
      <c r="M40" s="51"/>
      <c r="N40" s="50"/>
      <c r="O40" s="51"/>
      <c r="P40" s="50"/>
      <c r="Q40" s="51"/>
      <c r="R40" s="50"/>
      <c r="S40" s="51"/>
      <c r="T40" s="100">
        <f t="shared" ref="T40" si="27">+G40+K40+N40+P40-R40</f>
        <v>0</v>
      </c>
      <c r="U40" s="101">
        <f t="shared" ref="U40" si="28">+J40+M40+O40+Q40-S40</f>
        <v>0</v>
      </c>
      <c r="V40" s="51"/>
      <c r="W40" s="51"/>
      <c r="X40" s="77"/>
      <c r="Y40" s="77"/>
      <c r="Z40" s="77"/>
    </row>
    <row r="41" spans="1:29" s="78" customFormat="1" ht="18" x14ac:dyDescent="0.4">
      <c r="A41" s="74"/>
      <c r="B41" s="75"/>
      <c r="C41" s="75"/>
      <c r="D41" s="75"/>
      <c r="E41" s="366"/>
      <c r="F41" s="356"/>
      <c r="G41" s="357"/>
      <c r="H41" s="51"/>
      <c r="I41" s="51"/>
      <c r="J41" s="51"/>
      <c r="K41" s="50"/>
      <c r="L41" s="51"/>
      <c r="M41" s="51"/>
      <c r="N41" s="50"/>
      <c r="O41" s="51"/>
      <c r="P41" s="50"/>
      <c r="Q41" s="51"/>
      <c r="R41" s="50"/>
      <c r="S41" s="51"/>
      <c r="T41" s="100">
        <f t="shared" ref="T41" si="29">+G41+K41+N41+P41-R41</f>
        <v>0</v>
      </c>
      <c r="U41" s="101">
        <f t="shared" ref="U41" si="30">+J41+M41+O41+Q41-S41</f>
        <v>0</v>
      </c>
      <c r="V41" s="51"/>
      <c r="W41" s="51"/>
      <c r="X41" s="77"/>
      <c r="Y41" s="77"/>
      <c r="Z41" s="77"/>
    </row>
    <row r="42" spans="1:29" s="78" customFormat="1" ht="18" x14ac:dyDescent="0.4">
      <c r="A42" s="74"/>
      <c r="B42" s="75"/>
      <c r="C42" s="75"/>
      <c r="D42" s="75"/>
      <c r="E42" s="366"/>
      <c r="F42" s="356"/>
      <c r="G42" s="357"/>
      <c r="H42" s="51"/>
      <c r="I42" s="51"/>
      <c r="J42" s="51"/>
      <c r="K42" s="50"/>
      <c r="L42" s="51"/>
      <c r="M42" s="51"/>
      <c r="N42" s="50"/>
      <c r="O42" s="51"/>
      <c r="P42" s="50"/>
      <c r="Q42" s="51"/>
      <c r="R42" s="50"/>
      <c r="S42" s="51"/>
      <c r="T42" s="100">
        <f t="shared" si="25"/>
        <v>0</v>
      </c>
      <c r="U42" s="101">
        <f t="shared" si="26"/>
        <v>0</v>
      </c>
      <c r="V42" s="51"/>
      <c r="W42" s="51"/>
      <c r="X42" s="77"/>
      <c r="Y42" s="77"/>
      <c r="Z42" s="77"/>
    </row>
    <row r="43" spans="1:29" s="78" customFormat="1" ht="18" x14ac:dyDescent="0.4">
      <c r="A43" s="74"/>
      <c r="B43" s="75"/>
      <c r="C43" s="75"/>
      <c r="D43" s="75"/>
      <c r="E43" s="366"/>
      <c r="F43" s="356"/>
      <c r="G43" s="357"/>
      <c r="H43" s="51"/>
      <c r="I43" s="51"/>
      <c r="J43" s="51"/>
      <c r="K43" s="50"/>
      <c r="L43" s="51"/>
      <c r="M43" s="51"/>
      <c r="N43" s="50"/>
      <c r="O43" s="51"/>
      <c r="P43" s="50"/>
      <c r="Q43" s="51"/>
      <c r="R43" s="50"/>
      <c r="S43" s="51"/>
      <c r="T43" s="100">
        <f>+G43+K43+N43+P43-R43</f>
        <v>0</v>
      </c>
      <c r="U43" s="101">
        <f t="shared" si="26"/>
        <v>0</v>
      </c>
      <c r="V43" s="51"/>
      <c r="W43" s="51"/>
      <c r="X43" s="77"/>
      <c r="Y43" s="77"/>
      <c r="Z43" s="77"/>
    </row>
    <row r="44" spans="1:29" s="73" customFormat="1" ht="18" outlineLevel="1" x14ac:dyDescent="0.4">
      <c r="A44" s="84"/>
      <c r="B44" s="85"/>
      <c r="C44" s="85"/>
      <c r="D44" s="85"/>
      <c r="E44" s="104"/>
      <c r="F44" s="105"/>
      <c r="G44" s="127"/>
      <c r="H44" s="87"/>
      <c r="I44" s="80"/>
      <c r="J44" s="87"/>
      <c r="K44" s="80"/>
      <c r="L44" s="80"/>
      <c r="M44" s="80"/>
      <c r="N44" s="80"/>
      <c r="O44" s="87"/>
      <c r="P44" s="80"/>
      <c r="Q44" s="87"/>
      <c r="R44" s="80"/>
      <c r="S44" s="87"/>
      <c r="T44" s="100">
        <f t="shared" si="25"/>
        <v>0</v>
      </c>
      <c r="U44" s="101">
        <f>+J44+M44+O44+Q44-S44</f>
        <v>0</v>
      </c>
      <c r="V44" s="87"/>
      <c r="W44" s="87"/>
      <c r="X44" s="72"/>
      <c r="Y44" s="72"/>
      <c r="Z44" s="72"/>
    </row>
    <row r="45" spans="1:29" s="209" customFormat="1" ht="18" customHeight="1" outlineLevel="1" x14ac:dyDescent="0.4">
      <c r="A45" s="212"/>
      <c r="B45" s="213"/>
      <c r="C45" s="213"/>
      <c r="D45" s="213"/>
      <c r="E45" s="214" t="s">
        <v>26</v>
      </c>
      <c r="F45" s="215"/>
      <c r="G45" s="216">
        <f t="shared" ref="G45:T45" si="31">SUM(G39:G44)</f>
        <v>0</v>
      </c>
      <c r="H45" s="216">
        <f t="shared" si="31"/>
        <v>0</v>
      </c>
      <c r="I45" s="216">
        <f t="shared" si="31"/>
        <v>0</v>
      </c>
      <c r="J45" s="216">
        <f t="shared" si="31"/>
        <v>0</v>
      </c>
      <c r="K45" s="216">
        <f t="shared" si="31"/>
        <v>0</v>
      </c>
      <c r="L45" s="216">
        <f t="shared" si="31"/>
        <v>0</v>
      </c>
      <c r="M45" s="216">
        <f t="shared" si="31"/>
        <v>0</v>
      </c>
      <c r="N45" s="216">
        <f t="shared" si="31"/>
        <v>0</v>
      </c>
      <c r="O45" s="216">
        <f t="shared" si="31"/>
        <v>0</v>
      </c>
      <c r="P45" s="216">
        <f t="shared" si="31"/>
        <v>0</v>
      </c>
      <c r="Q45" s="216">
        <f t="shared" si="31"/>
        <v>0</v>
      </c>
      <c r="R45" s="216">
        <f t="shared" si="31"/>
        <v>0</v>
      </c>
      <c r="S45" s="216">
        <f t="shared" si="31"/>
        <v>0</v>
      </c>
      <c r="T45" s="216">
        <f t="shared" si="31"/>
        <v>0</v>
      </c>
      <c r="U45" s="216">
        <f>SUM(U39:U44)</f>
        <v>0</v>
      </c>
      <c r="V45" s="217"/>
      <c r="W45" s="217"/>
      <c r="X45" s="218"/>
      <c r="Y45" s="219"/>
      <c r="Z45" s="219"/>
      <c r="AA45" s="73"/>
      <c r="AB45" s="73"/>
      <c r="AC45" s="73"/>
    </row>
    <row r="46" spans="1:29" s="73" customFormat="1" ht="18" outlineLevel="1" x14ac:dyDescent="0.4">
      <c r="A46" s="84"/>
      <c r="B46" s="85"/>
      <c r="C46" s="85"/>
      <c r="D46" s="85"/>
      <c r="E46" s="104"/>
      <c r="F46" s="134"/>
      <c r="G46" s="127"/>
      <c r="H46" s="87"/>
      <c r="I46" s="80"/>
      <c r="J46" s="87"/>
      <c r="K46" s="80"/>
      <c r="L46" s="80"/>
      <c r="M46" s="80"/>
      <c r="N46" s="80"/>
      <c r="O46" s="87"/>
      <c r="P46" s="80"/>
      <c r="Q46" s="87"/>
      <c r="R46" s="80"/>
      <c r="S46" s="87"/>
      <c r="T46" s="100"/>
      <c r="U46" s="101"/>
      <c r="V46" s="87"/>
      <c r="W46" s="87"/>
      <c r="X46" s="72"/>
      <c r="Y46" s="72"/>
      <c r="Z46" s="72"/>
    </row>
    <row r="47" spans="1:29" s="73" customFormat="1" ht="18" outlineLevel="1" x14ac:dyDescent="0.4">
      <c r="A47" s="84"/>
      <c r="B47" s="85"/>
      <c r="C47" s="85"/>
      <c r="D47" s="85"/>
      <c r="E47" s="220" t="s">
        <v>99</v>
      </c>
      <c r="F47" s="134"/>
      <c r="G47" s="127"/>
      <c r="H47" s="87"/>
      <c r="I47" s="80"/>
      <c r="J47" s="87"/>
      <c r="K47" s="80"/>
      <c r="L47" s="80"/>
      <c r="M47" s="80"/>
      <c r="N47" s="80"/>
      <c r="O47" s="87"/>
      <c r="P47" s="80"/>
      <c r="Q47" s="87"/>
      <c r="R47" s="80"/>
      <c r="S47" s="87"/>
      <c r="T47" s="100"/>
      <c r="U47" s="101"/>
      <c r="V47" s="87"/>
      <c r="W47" s="87"/>
      <c r="X47" s="72"/>
      <c r="Y47" s="72"/>
      <c r="Z47" s="72"/>
    </row>
    <row r="48" spans="1:29" s="78" customFormat="1" ht="18" x14ac:dyDescent="0.4">
      <c r="A48" s="74"/>
      <c r="B48" s="75"/>
      <c r="C48" s="75" t="s">
        <v>111</v>
      </c>
      <c r="D48" s="75" t="s">
        <v>120</v>
      </c>
      <c r="E48" s="366" t="s">
        <v>122</v>
      </c>
      <c r="F48" s="356"/>
      <c r="G48" s="357"/>
      <c r="H48" s="51"/>
      <c r="I48" s="51"/>
      <c r="J48" s="51"/>
      <c r="K48" s="50"/>
      <c r="L48" s="51"/>
      <c r="M48" s="51"/>
      <c r="N48" s="50"/>
      <c r="O48" s="51"/>
      <c r="P48" s="50"/>
      <c r="Q48" s="51"/>
      <c r="R48" s="50"/>
      <c r="S48" s="51"/>
      <c r="T48" s="100">
        <f t="shared" ref="T48" si="32">+G48+K48+N48+P48-R48</f>
        <v>0</v>
      </c>
      <c r="U48" s="101">
        <f t="shared" ref="U48" si="33">+J48+M48+O48+Q48-S48</f>
        <v>0</v>
      </c>
      <c r="V48" s="51"/>
      <c r="W48" s="51"/>
      <c r="X48" s="77" t="s">
        <v>113</v>
      </c>
      <c r="Y48" s="77"/>
      <c r="Z48" s="77"/>
    </row>
    <row r="49" spans="1:29" s="78" customFormat="1" ht="18" x14ac:dyDescent="0.4">
      <c r="A49" s="74"/>
      <c r="B49" s="75"/>
      <c r="C49" s="75"/>
      <c r="D49" s="75"/>
      <c r="E49" s="366"/>
      <c r="F49" s="356"/>
      <c r="G49" s="357"/>
      <c r="H49" s="51"/>
      <c r="I49" s="51"/>
      <c r="J49" s="51"/>
      <c r="K49" s="50"/>
      <c r="L49" s="51"/>
      <c r="M49" s="51"/>
      <c r="N49" s="50"/>
      <c r="O49" s="51"/>
      <c r="P49" s="50"/>
      <c r="Q49" s="51"/>
      <c r="R49" s="50"/>
      <c r="S49" s="51"/>
      <c r="T49" s="100">
        <f t="shared" ref="T49:T50" si="34">+G49+K49+N49+P49-R49</f>
        <v>0</v>
      </c>
      <c r="U49" s="101">
        <f t="shared" ref="U49:U50" si="35">+J49+M49+O49+Q49-S49</f>
        <v>0</v>
      </c>
      <c r="V49" s="51"/>
      <c r="W49" s="51"/>
      <c r="X49" s="77"/>
      <c r="Y49" s="77"/>
      <c r="Z49" s="77"/>
    </row>
    <row r="50" spans="1:29" s="78" customFormat="1" ht="18" x14ac:dyDescent="0.4">
      <c r="A50" s="74"/>
      <c r="B50" s="75"/>
      <c r="C50" s="75"/>
      <c r="D50" s="75"/>
      <c r="E50" s="366"/>
      <c r="F50" s="356"/>
      <c r="G50" s="357"/>
      <c r="H50" s="51"/>
      <c r="I50" s="51"/>
      <c r="J50" s="51"/>
      <c r="K50" s="50"/>
      <c r="L50" s="51"/>
      <c r="M50" s="51"/>
      <c r="N50" s="50"/>
      <c r="O50" s="51"/>
      <c r="P50" s="50"/>
      <c r="Q50" s="51"/>
      <c r="R50" s="50"/>
      <c r="S50" s="51"/>
      <c r="T50" s="100">
        <f t="shared" si="34"/>
        <v>0</v>
      </c>
      <c r="U50" s="101">
        <f t="shared" si="35"/>
        <v>0</v>
      </c>
      <c r="V50" s="51"/>
      <c r="W50" s="51"/>
      <c r="X50" s="77"/>
      <c r="Y50" s="77"/>
      <c r="Z50" s="77"/>
    </row>
    <row r="51" spans="1:29" s="73" customFormat="1" ht="18" outlineLevel="1" x14ac:dyDescent="0.4">
      <c r="A51" s="84"/>
      <c r="B51" s="85"/>
      <c r="C51" s="85"/>
      <c r="D51" s="85"/>
      <c r="E51" s="104"/>
      <c r="F51" s="105"/>
      <c r="G51" s="127"/>
      <c r="H51" s="87"/>
      <c r="I51" s="80"/>
      <c r="J51" s="87"/>
      <c r="K51" s="80"/>
      <c r="L51" s="80"/>
      <c r="M51" s="80"/>
      <c r="N51" s="80"/>
      <c r="O51" s="87"/>
      <c r="P51" s="80"/>
      <c r="Q51" s="87"/>
      <c r="R51" s="80"/>
      <c r="S51" s="87"/>
      <c r="T51" s="100">
        <f>+G51+K51+N51+P51-R51</f>
        <v>0</v>
      </c>
      <c r="U51" s="101">
        <f>+J51+M51+O51+Q51-S51</f>
        <v>0</v>
      </c>
      <c r="V51" s="87"/>
      <c r="W51" s="87"/>
      <c r="X51" s="72"/>
      <c r="Y51" s="72"/>
      <c r="Z51" s="72"/>
    </row>
    <row r="52" spans="1:29" s="209" customFormat="1" ht="18" customHeight="1" outlineLevel="1" x14ac:dyDescent="0.4">
      <c r="A52" s="212"/>
      <c r="B52" s="213"/>
      <c r="C52" s="213"/>
      <c r="D52" s="213"/>
      <c r="E52" s="214" t="s">
        <v>26</v>
      </c>
      <c r="F52" s="215"/>
      <c r="G52" s="216">
        <f t="shared" ref="G52:T52" si="36">SUM(G48:G51)</f>
        <v>0</v>
      </c>
      <c r="H52" s="216">
        <f t="shared" si="36"/>
        <v>0</v>
      </c>
      <c r="I52" s="216">
        <f t="shared" si="36"/>
        <v>0</v>
      </c>
      <c r="J52" s="216">
        <f t="shared" si="36"/>
        <v>0</v>
      </c>
      <c r="K52" s="216">
        <f t="shared" si="36"/>
        <v>0</v>
      </c>
      <c r="L52" s="216">
        <f t="shared" si="36"/>
        <v>0</v>
      </c>
      <c r="M52" s="216">
        <f t="shared" si="36"/>
        <v>0</v>
      </c>
      <c r="N52" s="216">
        <f t="shared" si="36"/>
        <v>0</v>
      </c>
      <c r="O52" s="216">
        <f t="shared" si="36"/>
        <v>0</v>
      </c>
      <c r="P52" s="216">
        <f t="shared" si="36"/>
        <v>0</v>
      </c>
      <c r="Q52" s="216">
        <f t="shared" si="36"/>
        <v>0</v>
      </c>
      <c r="R52" s="216">
        <f t="shared" si="36"/>
        <v>0</v>
      </c>
      <c r="S52" s="216">
        <f t="shared" si="36"/>
        <v>0</v>
      </c>
      <c r="T52" s="216">
        <f t="shared" si="36"/>
        <v>0</v>
      </c>
      <c r="U52" s="216">
        <f>SUM(U48:U51)</f>
        <v>0</v>
      </c>
      <c r="V52" s="217"/>
      <c r="W52" s="217"/>
      <c r="X52" s="218"/>
      <c r="Y52" s="219"/>
      <c r="Z52" s="219"/>
      <c r="AA52" s="73"/>
      <c r="AB52" s="73"/>
      <c r="AC52" s="73"/>
    </row>
    <row r="53" spans="1:29" s="209" customFormat="1" ht="18" customHeight="1" outlineLevel="1" x14ac:dyDescent="0.4">
      <c r="A53" s="285"/>
      <c r="B53" s="286"/>
      <c r="C53" s="286"/>
      <c r="D53" s="286"/>
      <c r="E53" s="345"/>
      <c r="F53" s="346"/>
      <c r="G53" s="347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9"/>
      <c r="W53" s="289"/>
      <c r="X53" s="348"/>
      <c r="Y53" s="219"/>
      <c r="Z53" s="219"/>
      <c r="AA53" s="73"/>
      <c r="AB53" s="73"/>
      <c r="AC53" s="73"/>
    </row>
    <row r="54" spans="1:29" s="73" customFormat="1" ht="18" outlineLevel="1" x14ac:dyDescent="0.4">
      <c r="A54" s="84"/>
      <c r="B54" s="85"/>
      <c r="C54" s="85"/>
      <c r="D54" s="85"/>
      <c r="E54" s="220" t="s">
        <v>52</v>
      </c>
      <c r="F54" s="134"/>
      <c r="G54" s="127"/>
      <c r="H54" s="87"/>
      <c r="I54" s="80"/>
      <c r="J54" s="87"/>
      <c r="K54" s="80"/>
      <c r="L54" s="80"/>
      <c r="M54" s="80"/>
      <c r="N54" s="80"/>
      <c r="O54" s="87"/>
      <c r="P54" s="80"/>
      <c r="Q54" s="87"/>
      <c r="R54" s="80"/>
      <c r="S54" s="87"/>
      <c r="T54" s="100"/>
      <c r="U54" s="101"/>
      <c r="V54" s="87"/>
      <c r="W54" s="87"/>
      <c r="X54" s="72"/>
      <c r="Y54" s="72"/>
      <c r="Z54" s="72"/>
    </row>
    <row r="55" spans="1:29" s="78" customFormat="1" ht="18" x14ac:dyDescent="0.4">
      <c r="A55" s="74"/>
      <c r="B55" s="75" t="s">
        <v>143</v>
      </c>
      <c r="C55" s="75" t="s">
        <v>111</v>
      </c>
      <c r="D55" s="75" t="s">
        <v>114</v>
      </c>
      <c r="E55" s="79" t="s">
        <v>144</v>
      </c>
      <c r="F55" s="76" t="s">
        <v>149</v>
      </c>
      <c r="G55" s="50"/>
      <c r="H55" s="51"/>
      <c r="I55" s="50"/>
      <c r="J55" s="51"/>
      <c r="K55" s="50">
        <v>6</v>
      </c>
      <c r="L55" s="50"/>
      <c r="M55" s="50">
        <v>2014.95</v>
      </c>
      <c r="N55" s="51"/>
      <c r="O55" s="51"/>
      <c r="P55" s="50"/>
      <c r="Q55" s="421"/>
      <c r="R55" s="51"/>
      <c r="S55" s="51"/>
      <c r="T55" s="50">
        <f t="shared" ref="T55" si="37">+G55+K55+N55+P55-R55</f>
        <v>6</v>
      </c>
      <c r="U55" s="51">
        <f t="shared" ref="U55" si="38">+J55+M55+O55+Q55-S55</f>
        <v>2014.95</v>
      </c>
      <c r="V55" s="51"/>
      <c r="W55" s="51"/>
      <c r="X55" s="77" t="s">
        <v>113</v>
      </c>
      <c r="Y55" s="77"/>
      <c r="Z55" s="77"/>
    </row>
    <row r="56" spans="1:29" s="78" customFormat="1" ht="18" x14ac:dyDescent="0.4">
      <c r="A56" s="74"/>
      <c r="B56" s="75"/>
      <c r="C56" s="75"/>
      <c r="D56" s="75"/>
      <c r="E56" s="405"/>
      <c r="F56" s="356"/>
      <c r="G56" s="357"/>
      <c r="H56" s="51"/>
      <c r="I56" s="51"/>
      <c r="J56" s="51"/>
      <c r="K56" s="50"/>
      <c r="L56" s="51"/>
      <c r="M56" s="51"/>
      <c r="N56" s="50"/>
      <c r="O56" s="51"/>
      <c r="P56" s="50"/>
      <c r="Q56" s="421"/>
      <c r="R56" s="50"/>
      <c r="S56" s="51"/>
      <c r="T56" s="100">
        <f t="shared" ref="T56:T57" si="39">+G56+K56+N56+P56-R56</f>
        <v>0</v>
      </c>
      <c r="U56" s="101">
        <f t="shared" ref="U56:U57" si="40">+J56+M56+O56+Q56-S56</f>
        <v>0</v>
      </c>
      <c r="V56" s="51"/>
      <c r="W56" s="51"/>
      <c r="X56" s="77"/>
      <c r="Y56" s="77"/>
      <c r="Z56" s="77"/>
    </row>
    <row r="57" spans="1:29" s="73" customFormat="1" ht="18" outlineLevel="1" x14ac:dyDescent="0.4">
      <c r="A57" s="74"/>
      <c r="B57" s="75"/>
      <c r="C57" s="75"/>
      <c r="D57" s="75"/>
      <c r="E57" s="405"/>
      <c r="F57" s="356"/>
      <c r="G57" s="357"/>
      <c r="H57" s="51"/>
      <c r="I57" s="51"/>
      <c r="J57" s="51"/>
      <c r="K57" s="50"/>
      <c r="L57" s="51"/>
      <c r="M57" s="51"/>
      <c r="N57" s="50"/>
      <c r="O57" s="51"/>
      <c r="P57" s="50"/>
      <c r="Q57" s="421"/>
      <c r="R57" s="50"/>
      <c r="S57" s="51"/>
      <c r="T57" s="100">
        <f t="shared" si="39"/>
        <v>0</v>
      </c>
      <c r="U57" s="101">
        <f t="shared" si="40"/>
        <v>0</v>
      </c>
      <c r="V57" s="51"/>
      <c r="W57" s="51"/>
      <c r="X57" s="77"/>
      <c r="Y57" s="72"/>
      <c r="Z57" s="72"/>
    </row>
    <row r="58" spans="1:29" s="73" customFormat="1" ht="18" outlineLevel="1" x14ac:dyDescent="0.4">
      <c r="A58" s="74"/>
      <c r="B58" s="75"/>
      <c r="C58" s="75"/>
      <c r="D58" s="75"/>
      <c r="E58" s="405"/>
      <c r="F58" s="356"/>
      <c r="G58" s="357"/>
      <c r="H58" s="51"/>
      <c r="I58" s="51"/>
      <c r="J58" s="51"/>
      <c r="K58" s="50"/>
      <c r="L58" s="51"/>
      <c r="M58" s="51"/>
      <c r="N58" s="50"/>
      <c r="O58" s="51"/>
      <c r="P58" s="50"/>
      <c r="Q58" s="421"/>
      <c r="R58" s="50"/>
      <c r="S58" s="51"/>
      <c r="T58" s="100">
        <f t="shared" ref="T58" si="41">+G58+K58+N58+P58-R58</f>
        <v>0</v>
      </c>
      <c r="U58" s="101">
        <f t="shared" ref="U58" si="42">+J58+M58+O58+Q58-S58</f>
        <v>0</v>
      </c>
      <c r="V58" s="51"/>
      <c r="W58" s="51"/>
      <c r="X58" s="77"/>
      <c r="Y58" s="72"/>
      <c r="Z58" s="72"/>
    </row>
    <row r="59" spans="1:29" s="73" customFormat="1" ht="18" outlineLevel="1" x14ac:dyDescent="0.4">
      <c r="A59" s="74"/>
      <c r="B59" s="75"/>
      <c r="C59" s="75"/>
      <c r="D59" s="75"/>
      <c r="E59" s="405"/>
      <c r="F59" s="356"/>
      <c r="G59" s="127"/>
      <c r="H59" s="51"/>
      <c r="I59" s="50"/>
      <c r="J59" s="51"/>
      <c r="K59" s="50"/>
      <c r="L59" s="50"/>
      <c r="M59" s="50"/>
      <c r="N59" s="50"/>
      <c r="O59" s="51"/>
      <c r="P59" s="50"/>
      <c r="Q59" s="421"/>
      <c r="R59" s="50"/>
      <c r="S59" s="51"/>
      <c r="T59" s="100">
        <f t="shared" ref="T59:T62" si="43">+G59+K59+N59+P59-R59</f>
        <v>0</v>
      </c>
      <c r="U59" s="101">
        <f t="shared" ref="U59:U62" si="44">+J59+M59+O59+Q59-S59</f>
        <v>0</v>
      </c>
      <c r="V59" s="51"/>
      <c r="W59" s="51"/>
      <c r="X59" s="77"/>
      <c r="Y59" s="72"/>
      <c r="Z59" s="72"/>
    </row>
    <row r="60" spans="1:29" s="73" customFormat="1" ht="18" outlineLevel="1" x14ac:dyDescent="0.4">
      <c r="A60" s="74"/>
      <c r="B60" s="75"/>
      <c r="C60" s="75"/>
      <c r="D60" s="75"/>
      <c r="E60" s="405"/>
      <c r="F60" s="356"/>
      <c r="G60" s="127"/>
      <c r="H60" s="51"/>
      <c r="I60" s="50"/>
      <c r="J60" s="51"/>
      <c r="K60" s="50"/>
      <c r="L60" s="50"/>
      <c r="M60" s="50"/>
      <c r="N60" s="50"/>
      <c r="O60" s="51"/>
      <c r="P60" s="50"/>
      <c r="Q60" s="421"/>
      <c r="R60" s="50"/>
      <c r="S60" s="51"/>
      <c r="T60" s="100">
        <f t="shared" si="43"/>
        <v>0</v>
      </c>
      <c r="U60" s="101">
        <f t="shared" si="44"/>
        <v>0</v>
      </c>
      <c r="V60" s="51"/>
      <c r="W60" s="51"/>
      <c r="X60" s="77"/>
      <c r="Y60" s="72"/>
      <c r="Z60" s="72"/>
    </row>
    <row r="61" spans="1:29" s="284" customFormat="1" ht="18" x14ac:dyDescent="0.2">
      <c r="A61" s="308"/>
      <c r="B61" s="309"/>
      <c r="C61" s="309"/>
      <c r="D61" s="309"/>
      <c r="E61" s="307"/>
      <c r="F61" s="310"/>
      <c r="G61" s="313"/>
      <c r="H61" s="311"/>
      <c r="I61" s="311"/>
      <c r="J61" s="311"/>
      <c r="K61" s="312"/>
      <c r="L61" s="311"/>
      <c r="M61" s="311"/>
      <c r="N61" s="312"/>
      <c r="O61" s="311"/>
      <c r="P61" s="312"/>
      <c r="Q61" s="311"/>
      <c r="R61" s="312"/>
      <c r="S61" s="311"/>
      <c r="T61" s="100">
        <f>+G61+K61+N61+P61-R61</f>
        <v>0</v>
      </c>
      <c r="U61" s="101">
        <f t="shared" si="44"/>
        <v>0</v>
      </c>
      <c r="V61" s="289"/>
      <c r="W61" s="289"/>
      <c r="X61" s="290"/>
      <c r="Y61" s="290"/>
      <c r="Z61" s="290"/>
    </row>
    <row r="62" spans="1:29" s="284" customFormat="1" ht="18" x14ac:dyDescent="0.2">
      <c r="A62" s="308"/>
      <c r="B62" s="309"/>
      <c r="C62" s="309"/>
      <c r="D62" s="309"/>
      <c r="E62" s="307"/>
      <c r="F62" s="310"/>
      <c r="G62" s="313"/>
      <c r="H62" s="311"/>
      <c r="I62" s="311"/>
      <c r="J62" s="311"/>
      <c r="K62" s="312"/>
      <c r="L62" s="311"/>
      <c r="M62" s="311"/>
      <c r="N62" s="312"/>
      <c r="O62" s="311"/>
      <c r="P62" s="312"/>
      <c r="Q62" s="311"/>
      <c r="R62" s="312"/>
      <c r="S62" s="311"/>
      <c r="T62" s="100">
        <f t="shared" si="43"/>
        <v>0</v>
      </c>
      <c r="U62" s="101">
        <f t="shared" si="44"/>
        <v>0</v>
      </c>
      <c r="V62" s="289"/>
      <c r="W62" s="289"/>
      <c r="X62" s="290"/>
      <c r="Y62" s="290"/>
      <c r="Z62" s="290"/>
    </row>
    <row r="63" spans="1:29" s="209" customFormat="1" ht="18" customHeight="1" outlineLevel="1" x14ac:dyDescent="0.4">
      <c r="A63" s="212"/>
      <c r="B63" s="213"/>
      <c r="C63" s="213"/>
      <c r="D63" s="213"/>
      <c r="E63" s="214"/>
      <c r="F63" s="215"/>
      <c r="G63" s="216">
        <f t="shared" ref="G63:T63" si="45">SUM(G55:G62)</f>
        <v>0</v>
      </c>
      <c r="H63" s="216">
        <f t="shared" si="45"/>
        <v>0</v>
      </c>
      <c r="I63" s="216">
        <f t="shared" si="45"/>
        <v>0</v>
      </c>
      <c r="J63" s="216">
        <f t="shared" si="45"/>
        <v>0</v>
      </c>
      <c r="K63" s="216">
        <f t="shared" si="45"/>
        <v>6</v>
      </c>
      <c r="L63" s="216">
        <f t="shared" si="45"/>
        <v>0</v>
      </c>
      <c r="M63" s="216">
        <f t="shared" si="45"/>
        <v>2014.95</v>
      </c>
      <c r="N63" s="216">
        <f t="shared" si="45"/>
        <v>0</v>
      </c>
      <c r="O63" s="216">
        <f t="shared" si="45"/>
        <v>0</v>
      </c>
      <c r="P63" s="216">
        <f t="shared" si="45"/>
        <v>0</v>
      </c>
      <c r="Q63" s="216">
        <f t="shared" si="45"/>
        <v>0</v>
      </c>
      <c r="R63" s="216">
        <f t="shared" si="45"/>
        <v>0</v>
      </c>
      <c r="S63" s="216">
        <f t="shared" si="45"/>
        <v>0</v>
      </c>
      <c r="T63" s="216">
        <f t="shared" si="45"/>
        <v>6</v>
      </c>
      <c r="U63" s="216">
        <f>SUM(U55:U62)</f>
        <v>2014.95</v>
      </c>
      <c r="V63" s="217"/>
      <c r="W63" s="217"/>
      <c r="X63" s="218"/>
      <c r="Y63" s="219"/>
      <c r="Z63" s="219"/>
      <c r="AA63" s="73"/>
      <c r="AB63" s="73"/>
      <c r="AC63" s="73"/>
    </row>
    <row r="64" spans="1:29" s="73" customFormat="1" ht="18" outlineLevel="1" x14ac:dyDescent="0.4">
      <c r="A64" s="84"/>
      <c r="B64" s="85"/>
      <c r="C64" s="85"/>
      <c r="D64" s="85"/>
      <c r="E64" s="220" t="s">
        <v>108</v>
      </c>
      <c r="F64" s="134"/>
      <c r="G64" s="127"/>
      <c r="H64" s="87"/>
      <c r="I64" s="80"/>
      <c r="J64" s="87"/>
      <c r="K64" s="80"/>
      <c r="L64" s="80"/>
      <c r="M64" s="80"/>
      <c r="N64" s="80"/>
      <c r="O64" s="87"/>
      <c r="P64" s="80"/>
      <c r="Q64" s="87"/>
      <c r="R64" s="80"/>
      <c r="S64" s="87"/>
      <c r="T64" s="100"/>
      <c r="U64" s="101"/>
      <c r="V64" s="87"/>
      <c r="W64" s="87"/>
      <c r="X64" s="72"/>
      <c r="Y64" s="72"/>
      <c r="Z64" s="72"/>
    </row>
    <row r="65" spans="1:106" s="73" customFormat="1" ht="18" outlineLevel="1" x14ac:dyDescent="0.4">
      <c r="A65" s="84"/>
      <c r="B65" s="85"/>
      <c r="C65" s="75" t="s">
        <v>111</v>
      </c>
      <c r="D65" s="85" t="s">
        <v>118</v>
      </c>
      <c r="E65" s="366"/>
      <c r="F65" s="342"/>
      <c r="G65" s="343"/>
      <c r="H65" s="87"/>
      <c r="I65" s="80"/>
      <c r="J65" s="87"/>
      <c r="K65" s="80"/>
      <c r="L65" s="80"/>
      <c r="M65" s="80"/>
      <c r="N65" s="80"/>
      <c r="O65" s="87"/>
      <c r="P65" s="80"/>
      <c r="Q65" s="87"/>
      <c r="R65" s="80"/>
      <c r="S65" s="87"/>
      <c r="T65" s="100">
        <f t="shared" ref="T65:T66" si="46">+G65+K65+P65-R65</f>
        <v>0</v>
      </c>
      <c r="U65" s="101">
        <f t="shared" ref="U65:U66" si="47">+J65+M65+O65+Q65-S65</f>
        <v>0</v>
      </c>
      <c r="V65" s="87"/>
      <c r="W65" s="87"/>
      <c r="X65" s="77"/>
      <c r="Y65" s="72"/>
      <c r="Z65" s="72"/>
    </row>
    <row r="66" spans="1:106" ht="18" outlineLevel="1" x14ac:dyDescent="0.4">
      <c r="A66" s="331"/>
      <c r="B66" s="332"/>
      <c r="C66" s="332"/>
      <c r="D66" s="332"/>
      <c r="E66" s="341"/>
      <c r="F66" s="342"/>
      <c r="G66" s="343"/>
      <c r="H66" s="87"/>
      <c r="I66" s="80"/>
      <c r="J66" s="87"/>
      <c r="K66" s="80"/>
      <c r="L66" s="80"/>
      <c r="M66" s="80"/>
      <c r="N66" s="80"/>
      <c r="O66" s="87"/>
      <c r="P66" s="80"/>
      <c r="Q66" s="87"/>
      <c r="R66" s="80"/>
      <c r="S66" s="87"/>
      <c r="T66" s="100">
        <f t="shared" si="46"/>
        <v>0</v>
      </c>
      <c r="U66" s="101">
        <f t="shared" si="47"/>
        <v>0</v>
      </c>
      <c r="V66" s="87"/>
      <c r="W66" s="87"/>
      <c r="X66" s="324"/>
      <c r="Y66" s="324"/>
      <c r="Z66" s="324"/>
    </row>
    <row r="67" spans="1:106" ht="18" outlineLevel="1" x14ac:dyDescent="0.4">
      <c r="A67" s="331"/>
      <c r="B67" s="332"/>
      <c r="C67" s="332"/>
      <c r="D67" s="332"/>
      <c r="E67" s="341"/>
      <c r="F67" s="342"/>
      <c r="G67" s="343"/>
      <c r="H67" s="87"/>
      <c r="I67" s="80"/>
      <c r="J67" s="87"/>
      <c r="K67" s="80"/>
      <c r="L67" s="80"/>
      <c r="M67" s="80"/>
      <c r="N67" s="80"/>
      <c r="O67" s="87"/>
      <c r="P67" s="80"/>
      <c r="Q67" s="87"/>
      <c r="R67" s="80"/>
      <c r="S67" s="87"/>
      <c r="T67" s="100">
        <f t="shared" ref="T67" si="48">+G67+K67+P67-R67</f>
        <v>0</v>
      </c>
      <c r="U67" s="101">
        <f t="shared" ref="U67" si="49">+J67+M67+O67+Q67-S67</f>
        <v>0</v>
      </c>
      <c r="V67" s="87"/>
      <c r="W67" s="87"/>
      <c r="X67" s="324"/>
      <c r="Y67" s="324"/>
      <c r="Z67" s="324"/>
    </row>
    <row r="68" spans="1:106" ht="18" outlineLevel="1" x14ac:dyDescent="0.4">
      <c r="A68" s="331"/>
      <c r="B68" s="332"/>
      <c r="C68" s="332"/>
      <c r="D68" s="332"/>
      <c r="E68" s="341"/>
      <c r="F68" s="342"/>
      <c r="G68" s="343"/>
      <c r="H68" s="87"/>
      <c r="I68" s="80"/>
      <c r="J68" s="87"/>
      <c r="K68" s="80"/>
      <c r="L68" s="80"/>
      <c r="M68" s="80"/>
      <c r="N68" s="80"/>
      <c r="O68" s="87"/>
      <c r="P68" s="80"/>
      <c r="Q68" s="87"/>
      <c r="R68" s="80"/>
      <c r="S68" s="87"/>
      <c r="T68" s="100">
        <f t="shared" ref="T68" si="50">+G68+K68+P68-R68</f>
        <v>0</v>
      </c>
      <c r="U68" s="101">
        <f t="shared" ref="U68" si="51">+J68+M68+O68+Q68-S68</f>
        <v>0</v>
      </c>
      <c r="V68" s="87"/>
      <c r="W68" s="87"/>
      <c r="X68" s="324"/>
      <c r="Y68" s="324"/>
      <c r="Z68" s="324"/>
    </row>
    <row r="69" spans="1:106" ht="18" outlineLevel="1" x14ac:dyDescent="0.4">
      <c r="A69" s="331"/>
      <c r="B69" s="332"/>
      <c r="C69" s="332"/>
      <c r="D69" s="332"/>
      <c r="E69" s="341"/>
      <c r="F69" s="342"/>
      <c r="G69" s="343"/>
      <c r="H69" s="87"/>
      <c r="I69" s="80"/>
      <c r="J69" s="87"/>
      <c r="K69" s="80"/>
      <c r="L69" s="80"/>
      <c r="M69" s="80"/>
      <c r="N69" s="80"/>
      <c r="O69" s="87"/>
      <c r="P69" s="80"/>
      <c r="Q69" s="87"/>
      <c r="R69" s="80"/>
      <c r="S69" s="87"/>
      <c r="T69" s="100">
        <f t="shared" ref="T69" si="52">+G69+K69+P69-R69</f>
        <v>0</v>
      </c>
      <c r="U69" s="101">
        <f t="shared" ref="U69" si="53">+J69+M69+O69+Q69-S69</f>
        <v>0</v>
      </c>
      <c r="V69" s="87"/>
      <c r="W69" s="87"/>
      <c r="X69" s="324"/>
      <c r="Y69" s="324"/>
      <c r="Z69" s="324"/>
    </row>
    <row r="70" spans="1:106" ht="18" outlineLevel="1" x14ac:dyDescent="0.4">
      <c r="A70" s="331"/>
      <c r="B70" s="332"/>
      <c r="C70" s="332"/>
      <c r="D70" s="332"/>
      <c r="E70" s="341"/>
      <c r="F70" s="342"/>
      <c r="G70" s="343"/>
      <c r="H70" s="87"/>
      <c r="I70" s="80"/>
      <c r="J70" s="87"/>
      <c r="K70" s="80"/>
      <c r="L70" s="80"/>
      <c r="M70" s="80"/>
      <c r="N70" s="80"/>
      <c r="O70" s="87"/>
      <c r="P70" s="80"/>
      <c r="Q70" s="87"/>
      <c r="R70" s="80"/>
      <c r="S70" s="87"/>
      <c r="T70" s="100">
        <f t="shared" ref="T70:T71" si="54">+G70+K70+P70-R70</f>
        <v>0</v>
      </c>
      <c r="U70" s="101">
        <f t="shared" ref="U70:U71" si="55">+J70+M70+O70+Q70-S70</f>
        <v>0</v>
      </c>
      <c r="V70" s="87"/>
      <c r="W70" s="87"/>
      <c r="X70" s="324"/>
      <c r="Y70" s="324"/>
      <c r="Z70" s="324"/>
    </row>
    <row r="71" spans="1:106" s="73" customFormat="1" ht="18" outlineLevel="1" x14ac:dyDescent="0.4">
      <c r="A71" s="84"/>
      <c r="B71" s="85"/>
      <c r="C71" s="85"/>
      <c r="D71" s="85"/>
      <c r="E71" s="104"/>
      <c r="F71" s="105"/>
      <c r="G71" s="127"/>
      <c r="H71" s="87"/>
      <c r="I71" s="80"/>
      <c r="J71" s="87"/>
      <c r="K71" s="80"/>
      <c r="L71" s="80"/>
      <c r="M71" s="80"/>
      <c r="N71" s="80"/>
      <c r="O71" s="87"/>
      <c r="P71" s="80"/>
      <c r="Q71" s="87"/>
      <c r="R71" s="80"/>
      <c r="S71" s="87"/>
      <c r="T71" s="100">
        <f t="shared" si="54"/>
        <v>0</v>
      </c>
      <c r="U71" s="101">
        <f t="shared" si="55"/>
        <v>0</v>
      </c>
      <c r="V71" s="87"/>
      <c r="W71" s="87"/>
      <c r="X71" s="72"/>
      <c r="Y71" s="72"/>
      <c r="Z71" s="72"/>
    </row>
    <row r="72" spans="1:106" s="209" customFormat="1" ht="18" customHeight="1" outlineLevel="1" x14ac:dyDescent="0.4">
      <c r="A72" s="212"/>
      <c r="B72" s="213"/>
      <c r="C72" s="213"/>
      <c r="D72" s="213"/>
      <c r="E72" s="214" t="s">
        <v>26</v>
      </c>
      <c r="F72" s="215"/>
      <c r="G72" s="216">
        <f t="shared" ref="G72:T72" si="56">SUM(G65:G71)</f>
        <v>0</v>
      </c>
      <c r="H72" s="216">
        <f t="shared" si="56"/>
        <v>0</v>
      </c>
      <c r="I72" s="216">
        <f t="shared" si="56"/>
        <v>0</v>
      </c>
      <c r="J72" s="216">
        <f t="shared" si="56"/>
        <v>0</v>
      </c>
      <c r="K72" s="216">
        <f t="shared" si="56"/>
        <v>0</v>
      </c>
      <c r="L72" s="216">
        <f t="shared" si="56"/>
        <v>0</v>
      </c>
      <c r="M72" s="216">
        <f t="shared" si="56"/>
        <v>0</v>
      </c>
      <c r="N72" s="216">
        <f t="shared" si="56"/>
        <v>0</v>
      </c>
      <c r="O72" s="216">
        <f t="shared" si="56"/>
        <v>0</v>
      </c>
      <c r="P72" s="216">
        <f t="shared" si="56"/>
        <v>0</v>
      </c>
      <c r="Q72" s="216">
        <f t="shared" si="56"/>
        <v>0</v>
      </c>
      <c r="R72" s="216">
        <f t="shared" si="56"/>
        <v>0</v>
      </c>
      <c r="S72" s="216">
        <f t="shared" si="56"/>
        <v>0</v>
      </c>
      <c r="T72" s="216">
        <f t="shared" si="56"/>
        <v>0</v>
      </c>
      <c r="U72" s="216">
        <f>SUM(U65:U71)</f>
        <v>0</v>
      </c>
      <c r="V72" s="217"/>
      <c r="W72" s="217"/>
      <c r="X72" s="218"/>
      <c r="Y72" s="219"/>
      <c r="Z72" s="219"/>
      <c r="AA72" s="73"/>
      <c r="AB72" s="73"/>
      <c r="AC72" s="73"/>
    </row>
    <row r="73" spans="1:106" s="4" customFormat="1" ht="18" x14ac:dyDescent="0.4">
      <c r="A73" s="157"/>
      <c r="B73" s="158"/>
      <c r="C73" s="159"/>
      <c r="D73" s="160"/>
      <c r="E73" s="160" t="s">
        <v>48</v>
      </c>
      <c r="F73" s="160"/>
      <c r="G73" s="161">
        <f>+G14+G22+G36+G45+G52+G63+G72</f>
        <v>0</v>
      </c>
      <c r="H73" s="161">
        <f>+H14+H22+H36+H45+H52+H63+H72</f>
        <v>0</v>
      </c>
      <c r="I73" s="161">
        <f>+I14+I22+I36+I45+I72+I52+I63</f>
        <v>0</v>
      </c>
      <c r="J73" s="161">
        <f>+J14+J22+J36+J45+J72+J52+J63</f>
        <v>0</v>
      </c>
      <c r="K73" s="161">
        <f t="shared" ref="K73:Q73" si="57">+K14+K22+K36+K45+K72+K52+K63</f>
        <v>66</v>
      </c>
      <c r="L73" s="161">
        <f>+L14+L22+L36+L45+L72+L52+L63</f>
        <v>0</v>
      </c>
      <c r="M73" s="161">
        <f>+M14+M22+M36+M45+M72+M52+M63</f>
        <v>21954.550000000003</v>
      </c>
      <c r="N73" s="161">
        <f>+N14+N22+N36+N45+N72+N52+N63</f>
        <v>0</v>
      </c>
      <c r="O73" s="161">
        <f>+O14+O22+O36+O45+O72+O52+O63</f>
        <v>0</v>
      </c>
      <c r="P73" s="161">
        <f>+P14+P22+P36+P45+P72+P52+P63</f>
        <v>1</v>
      </c>
      <c r="Q73" s="161">
        <f t="shared" si="57"/>
        <v>1200</v>
      </c>
      <c r="R73" s="161">
        <f>+R14+R22+R36+R45+R72+R52+R63</f>
        <v>0</v>
      </c>
      <c r="S73" s="161">
        <f>+S14+S22+S36+S45+S72+S52+S63</f>
        <v>0</v>
      </c>
      <c r="T73" s="161">
        <f>+T14+T22+T36+T45+T72+T52+T63</f>
        <v>67</v>
      </c>
      <c r="U73" s="161">
        <f>+U14+U22+U36+U45+U72+U52+U63</f>
        <v>23154.550000000003</v>
      </c>
      <c r="V73" s="162"/>
      <c r="W73" s="162"/>
      <c r="X73" s="163"/>
      <c r="Y73" s="61"/>
      <c r="Z73" s="62"/>
      <c r="AA73" s="40"/>
      <c r="AB73" s="40"/>
      <c r="AC73" s="40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</row>
  </sheetData>
  <autoFilter ref="A4:AC62">
    <sortState ref="A5:AC18">
      <sortCondition ref="D4:D18"/>
    </sortState>
  </autoFilter>
  <mergeCells count="17">
    <mergeCell ref="A1:X1"/>
    <mergeCell ref="A2:A3"/>
    <mergeCell ref="B2:B3"/>
    <mergeCell ref="C2:C3"/>
    <mergeCell ref="D2:D3"/>
    <mergeCell ref="E2:E3"/>
    <mergeCell ref="F2:F3"/>
    <mergeCell ref="G2:J2"/>
    <mergeCell ref="K2:M2"/>
    <mergeCell ref="N2:O2"/>
    <mergeCell ref="Z2:Z3"/>
    <mergeCell ref="P2:Q2"/>
    <mergeCell ref="R2:S2"/>
    <mergeCell ref="T2:U2"/>
    <mergeCell ref="V2:W2"/>
    <mergeCell ref="X2:X3"/>
    <mergeCell ref="Y2:Y3"/>
  </mergeCells>
  <printOptions horizontalCentered="1"/>
  <pageMargins left="0.15748031496062992" right="0.15748031496062992" top="0.39370078740157483" bottom="0.31496062992125984" header="0.39370078740157483" footer="0.31496062992125984"/>
  <pageSetup paperSize="9" scale="95" orientation="landscape" r:id="rId1"/>
  <headerFooter alignWithMargins="0">
    <oddFooter>&amp;A&amp;Rหน้าที่ &amp;P</oddFooter>
  </headerFooter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89"/>
  <sheetViews>
    <sheetView view="pageBreakPreview" zoomScale="148" zoomScaleNormal="110" zoomScaleSheetLayoutView="148" workbookViewId="0">
      <pane ySplit="4" topLeftCell="A29" activePane="bottomLeft" state="frozen"/>
      <selection pane="bottomLeft" activeCell="X44" sqref="X44"/>
    </sheetView>
  </sheetViews>
  <sheetFormatPr defaultColWidth="9.140625" defaultRowHeight="12.75" outlineLevelRow="1" x14ac:dyDescent="0.2"/>
  <cols>
    <col min="1" max="1" width="3" style="221" customWidth="1"/>
    <col min="2" max="3" width="5" style="222" customWidth="1"/>
    <col min="4" max="4" width="5.42578125" style="222" customWidth="1"/>
    <col min="5" max="5" width="14.42578125" style="222" customWidth="1"/>
    <col min="6" max="6" width="6.5703125" style="223" customWidth="1"/>
    <col min="7" max="7" width="3.7109375" style="118" customWidth="1"/>
    <col min="8" max="8" width="8.140625" style="117" customWidth="1"/>
    <col min="9" max="9" width="5" style="117" customWidth="1"/>
    <col min="10" max="10" width="7.85546875" style="117" customWidth="1"/>
    <col min="11" max="11" width="3" style="118" customWidth="1"/>
    <col min="12" max="12" width="5.85546875" style="117" customWidth="1"/>
    <col min="13" max="13" width="5.7109375" style="117" customWidth="1"/>
    <col min="14" max="14" width="3.28515625" style="118" customWidth="1"/>
    <col min="15" max="15" width="5.28515625" style="117" customWidth="1"/>
    <col min="16" max="16" width="3.28515625" style="118" customWidth="1"/>
    <col min="17" max="17" width="6.7109375" style="117" customWidth="1"/>
    <col min="18" max="18" width="3.5703125" style="118" customWidth="1"/>
    <col min="19" max="19" width="6.42578125" style="117" customWidth="1"/>
    <col min="20" max="20" width="4.140625" style="118" customWidth="1"/>
    <col min="21" max="21" width="8.42578125" style="119" customWidth="1"/>
    <col min="22" max="22" width="4.7109375" style="117" customWidth="1"/>
    <col min="23" max="23" width="5.28515625" style="117" customWidth="1"/>
    <col min="24" max="24" width="9" style="210" customWidth="1"/>
    <col min="25" max="25" width="6.7109375" style="224" customWidth="1"/>
    <col min="26" max="26" width="5.42578125" style="224" customWidth="1"/>
    <col min="27" max="27" width="10.28515625" style="210" bestFit="1" customWidth="1"/>
    <col min="28" max="28" width="3" style="210" customWidth="1"/>
    <col min="29" max="16384" width="9.140625" style="210"/>
  </cols>
  <sheetData>
    <row r="1" spans="1:29" s="196" customFormat="1" ht="21" customHeight="1" x14ac:dyDescent="0.45">
      <c r="A1" s="479" t="s">
        <v>126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193"/>
      <c r="Z1" s="194"/>
      <c r="AA1" s="195"/>
      <c r="AB1" s="195"/>
    </row>
    <row r="2" spans="1:29" s="196" customFormat="1" ht="18" x14ac:dyDescent="0.4">
      <c r="A2" s="515" t="s">
        <v>0</v>
      </c>
      <c r="B2" s="517" t="s">
        <v>1</v>
      </c>
      <c r="C2" s="517" t="s">
        <v>2</v>
      </c>
      <c r="D2" s="519" t="s">
        <v>3</v>
      </c>
      <c r="E2" s="519" t="s">
        <v>4</v>
      </c>
      <c r="F2" s="519" t="s">
        <v>5</v>
      </c>
      <c r="G2" s="486" t="s">
        <v>6</v>
      </c>
      <c r="H2" s="487"/>
      <c r="I2" s="487"/>
      <c r="J2" s="488"/>
      <c r="K2" s="486" t="s">
        <v>7</v>
      </c>
      <c r="L2" s="487"/>
      <c r="M2" s="488"/>
      <c r="N2" s="492" t="s">
        <v>8</v>
      </c>
      <c r="O2" s="493"/>
      <c r="P2" s="492" t="s">
        <v>9</v>
      </c>
      <c r="Q2" s="493"/>
      <c r="R2" s="500" t="s">
        <v>10</v>
      </c>
      <c r="S2" s="501"/>
      <c r="T2" s="502" t="s">
        <v>11</v>
      </c>
      <c r="U2" s="503"/>
      <c r="V2" s="502" t="s">
        <v>12</v>
      </c>
      <c r="W2" s="504"/>
      <c r="X2" s="511" t="s">
        <v>13</v>
      </c>
      <c r="Y2" s="513" t="s">
        <v>14</v>
      </c>
      <c r="Z2" s="509" t="s">
        <v>15</v>
      </c>
      <c r="AA2" s="195"/>
      <c r="AB2" s="195"/>
      <c r="AC2" s="195"/>
    </row>
    <row r="3" spans="1:29" s="196" customFormat="1" ht="18" x14ac:dyDescent="0.4">
      <c r="A3" s="516"/>
      <c r="B3" s="518"/>
      <c r="C3" s="518"/>
      <c r="D3" s="520"/>
      <c r="E3" s="520"/>
      <c r="F3" s="520"/>
      <c r="G3" s="5" t="s">
        <v>16</v>
      </c>
      <c r="H3" s="6" t="s">
        <v>17</v>
      </c>
      <c r="I3" s="6" t="s">
        <v>18</v>
      </c>
      <c r="J3" s="6" t="s">
        <v>19</v>
      </c>
      <c r="K3" s="7" t="s">
        <v>16</v>
      </c>
      <c r="L3" s="6" t="s">
        <v>17</v>
      </c>
      <c r="M3" s="6" t="s">
        <v>19</v>
      </c>
      <c r="N3" s="7" t="s">
        <v>16</v>
      </c>
      <c r="O3" s="8" t="s">
        <v>19</v>
      </c>
      <c r="P3" s="9" t="s">
        <v>16</v>
      </c>
      <c r="Q3" s="8" t="s">
        <v>19</v>
      </c>
      <c r="R3" s="5" t="s">
        <v>16</v>
      </c>
      <c r="S3" s="6" t="s">
        <v>20</v>
      </c>
      <c r="T3" s="10" t="s">
        <v>16</v>
      </c>
      <c r="U3" s="11"/>
      <c r="V3" s="12" t="s">
        <v>21</v>
      </c>
      <c r="W3" s="12" t="s">
        <v>22</v>
      </c>
      <c r="X3" s="512"/>
      <c r="Y3" s="514"/>
      <c r="Z3" s="510"/>
      <c r="AA3" s="195"/>
      <c r="AB3" s="195"/>
      <c r="AC3" s="195"/>
    </row>
    <row r="4" spans="1:29" s="196" customFormat="1" ht="18" x14ac:dyDescent="0.4">
      <c r="A4" s="197"/>
      <c r="B4" s="198"/>
      <c r="C4" s="198"/>
      <c r="D4" s="199"/>
      <c r="E4" s="199"/>
      <c r="F4" s="199"/>
      <c r="G4" s="16"/>
      <c r="H4" s="17"/>
      <c r="I4" s="17"/>
      <c r="J4" s="17"/>
      <c r="K4" s="18"/>
      <c r="L4" s="17"/>
      <c r="M4" s="17"/>
      <c r="N4" s="18"/>
      <c r="O4" s="19"/>
      <c r="P4" s="20"/>
      <c r="Q4" s="19"/>
      <c r="R4" s="16"/>
      <c r="S4" s="17"/>
      <c r="T4" s="21"/>
      <c r="U4" s="22"/>
      <c r="V4" s="23"/>
      <c r="W4" s="23"/>
      <c r="X4" s="200"/>
      <c r="Y4" s="201"/>
      <c r="Z4" s="202"/>
      <c r="AA4" s="195"/>
      <c r="AB4" s="195"/>
      <c r="AC4" s="195"/>
    </row>
    <row r="5" spans="1:29" s="208" customFormat="1" ht="18" x14ac:dyDescent="0.4">
      <c r="A5" s="203"/>
      <c r="B5" s="204"/>
      <c r="C5" s="204"/>
      <c r="D5" s="205"/>
      <c r="E5" s="206" t="s">
        <v>54</v>
      </c>
      <c r="F5" s="205"/>
      <c r="G5" s="167"/>
      <c r="H5" s="168"/>
      <c r="I5" s="168"/>
      <c r="J5" s="168"/>
      <c r="K5" s="167"/>
      <c r="L5" s="168"/>
      <c r="M5" s="168"/>
      <c r="N5" s="167"/>
      <c r="O5" s="169"/>
      <c r="P5" s="170"/>
      <c r="Q5" s="169"/>
      <c r="R5" s="167"/>
      <c r="S5" s="168"/>
      <c r="T5" s="171"/>
      <c r="U5" s="172"/>
      <c r="V5" s="173"/>
      <c r="W5" s="173"/>
      <c r="X5" s="207"/>
      <c r="Y5" s="201"/>
      <c r="Z5" s="202"/>
      <c r="AA5" s="195"/>
      <c r="AB5" s="195"/>
      <c r="AC5" s="195"/>
    </row>
    <row r="6" spans="1:29" s="284" customFormat="1" ht="18" x14ac:dyDescent="0.4">
      <c r="A6" s="285"/>
      <c r="B6" s="75" t="s">
        <v>133</v>
      </c>
      <c r="C6" s="85" t="s">
        <v>119</v>
      </c>
      <c r="D6" s="286" t="s">
        <v>115</v>
      </c>
      <c r="E6" s="366" t="s">
        <v>134</v>
      </c>
      <c r="F6" s="291" t="s">
        <v>152</v>
      </c>
      <c r="G6" s="288"/>
      <c r="H6" s="288"/>
      <c r="I6" s="288"/>
      <c r="J6" s="288"/>
      <c r="K6" s="288"/>
      <c r="L6" s="288"/>
      <c r="M6" s="288"/>
      <c r="N6" s="288"/>
      <c r="O6" s="288"/>
      <c r="P6" s="288">
        <v>1</v>
      </c>
      <c r="Q6" s="422">
        <v>3875</v>
      </c>
      <c r="R6" s="288"/>
      <c r="S6" s="288"/>
      <c r="T6" s="80">
        <f t="shared" ref="T6:T8" si="0">+G6+K6+N6+P6-R6</f>
        <v>1</v>
      </c>
      <c r="U6" s="87">
        <f t="shared" ref="U6:U8" si="1">+J6+M6+O6+Q6-S6</f>
        <v>3875</v>
      </c>
      <c r="V6" s="289"/>
      <c r="W6" s="289"/>
      <c r="X6" s="290" t="s">
        <v>240</v>
      </c>
      <c r="Y6" s="290"/>
      <c r="Z6" s="290"/>
    </row>
    <row r="7" spans="1:29" s="78" customFormat="1" ht="18" x14ac:dyDescent="0.4">
      <c r="A7" s="74"/>
      <c r="B7" s="75" t="s">
        <v>143</v>
      </c>
      <c r="C7" s="85" t="s">
        <v>119</v>
      </c>
      <c r="D7" s="286" t="s">
        <v>115</v>
      </c>
      <c r="E7" s="366" t="s">
        <v>161</v>
      </c>
      <c r="F7" s="291" t="s">
        <v>170</v>
      </c>
      <c r="G7" s="288">
        <v>57</v>
      </c>
      <c r="H7" s="288">
        <v>26162</v>
      </c>
      <c r="I7" s="288"/>
      <c r="J7" s="288">
        <v>20658</v>
      </c>
      <c r="K7" s="288"/>
      <c r="L7" s="288"/>
      <c r="M7" s="288"/>
      <c r="N7" s="288"/>
      <c r="O7" s="288"/>
      <c r="P7" s="288"/>
      <c r="Q7" s="422"/>
      <c r="R7" s="288"/>
      <c r="S7" s="288"/>
      <c r="T7" s="80">
        <f t="shared" si="0"/>
        <v>57</v>
      </c>
      <c r="U7" s="87">
        <f t="shared" si="1"/>
        <v>20658</v>
      </c>
      <c r="V7" s="289"/>
      <c r="W7" s="289"/>
      <c r="X7" s="290" t="s">
        <v>113</v>
      </c>
      <c r="Y7" s="77"/>
      <c r="Z7" s="77"/>
    </row>
    <row r="8" spans="1:29" s="78" customFormat="1" ht="18" x14ac:dyDescent="0.4">
      <c r="A8" s="74"/>
      <c r="B8" s="75" t="s">
        <v>143</v>
      </c>
      <c r="C8" s="85" t="s">
        <v>119</v>
      </c>
      <c r="D8" s="286" t="s">
        <v>115</v>
      </c>
      <c r="E8" s="366" t="s">
        <v>164</v>
      </c>
      <c r="F8" s="291" t="s">
        <v>170</v>
      </c>
      <c r="G8" s="288"/>
      <c r="H8" s="288"/>
      <c r="I8" s="288"/>
      <c r="J8" s="288"/>
      <c r="K8" s="288">
        <v>11</v>
      </c>
      <c r="L8" s="288">
        <v>7425</v>
      </c>
      <c r="M8" s="288">
        <v>5225</v>
      </c>
      <c r="N8" s="288"/>
      <c r="O8" s="288"/>
      <c r="P8" s="288"/>
      <c r="Q8" s="422"/>
      <c r="R8" s="288"/>
      <c r="S8" s="288"/>
      <c r="T8" s="80">
        <f t="shared" si="0"/>
        <v>11</v>
      </c>
      <c r="U8" s="87">
        <f t="shared" si="1"/>
        <v>5225</v>
      </c>
      <c r="V8" s="289"/>
      <c r="W8" s="289"/>
      <c r="X8" s="290" t="s">
        <v>113</v>
      </c>
      <c r="Y8" s="77"/>
      <c r="Z8" s="77"/>
    </row>
    <row r="9" spans="1:29" s="78" customFormat="1" ht="18" x14ac:dyDescent="0.4">
      <c r="A9" s="74"/>
      <c r="B9" s="286"/>
      <c r="C9" s="286"/>
      <c r="D9" s="75"/>
      <c r="E9" s="366"/>
      <c r="F9" s="291"/>
      <c r="G9" s="50"/>
      <c r="H9" s="51"/>
      <c r="I9" s="51"/>
      <c r="J9" s="51"/>
      <c r="K9" s="50"/>
      <c r="L9" s="51"/>
      <c r="M9" s="51"/>
      <c r="N9" s="50"/>
      <c r="O9" s="51"/>
      <c r="P9" s="50"/>
      <c r="Q9" s="421"/>
      <c r="R9" s="50"/>
      <c r="S9" s="51"/>
      <c r="T9" s="100">
        <f t="shared" ref="T9:T14" si="2">+G9+K9+N9+P9-R9</f>
        <v>0</v>
      </c>
      <c r="U9" s="101">
        <f t="shared" ref="U9:U14" si="3">+J9+M9+O9+Q9-S9</f>
        <v>0</v>
      </c>
      <c r="V9" s="51"/>
      <c r="W9" s="51"/>
      <c r="X9" s="290"/>
      <c r="Y9" s="77"/>
      <c r="Z9" s="77"/>
    </row>
    <row r="10" spans="1:29" s="78" customFormat="1" ht="18" x14ac:dyDescent="0.4">
      <c r="A10" s="74"/>
      <c r="B10" s="286"/>
      <c r="C10" s="286"/>
      <c r="D10" s="75"/>
      <c r="E10" s="366"/>
      <c r="F10" s="291"/>
      <c r="G10" s="50"/>
      <c r="H10" s="50"/>
      <c r="I10" s="51"/>
      <c r="J10" s="50"/>
      <c r="K10" s="50"/>
      <c r="L10" s="51"/>
      <c r="M10" s="51"/>
      <c r="N10" s="50"/>
      <c r="O10" s="51"/>
      <c r="P10" s="50"/>
      <c r="Q10" s="421"/>
      <c r="R10" s="50"/>
      <c r="S10" s="51"/>
      <c r="T10" s="100">
        <f t="shared" si="2"/>
        <v>0</v>
      </c>
      <c r="U10" s="101">
        <f t="shared" si="3"/>
        <v>0</v>
      </c>
      <c r="V10" s="51"/>
      <c r="W10" s="51"/>
      <c r="X10" s="290"/>
      <c r="Y10" s="77"/>
      <c r="Z10" s="77"/>
    </row>
    <row r="11" spans="1:29" s="284" customFormat="1" ht="18" x14ac:dyDescent="0.4">
      <c r="A11" s="285"/>
      <c r="B11" s="286"/>
      <c r="C11" s="286"/>
      <c r="D11" s="286"/>
      <c r="E11" s="366"/>
      <c r="F11" s="291"/>
      <c r="G11" s="288"/>
      <c r="H11" s="288"/>
      <c r="I11" s="289"/>
      <c r="J11" s="288"/>
      <c r="K11" s="288"/>
      <c r="L11" s="289"/>
      <c r="M11" s="289"/>
      <c r="N11" s="288"/>
      <c r="O11" s="289"/>
      <c r="P11" s="288"/>
      <c r="Q11" s="422"/>
      <c r="R11" s="288"/>
      <c r="S11" s="289"/>
      <c r="T11" s="100">
        <f t="shared" si="2"/>
        <v>0</v>
      </c>
      <c r="U11" s="101">
        <f t="shared" si="3"/>
        <v>0</v>
      </c>
      <c r="V11" s="289"/>
      <c r="W11" s="289"/>
      <c r="X11" s="290"/>
      <c r="Y11" s="290"/>
      <c r="Z11" s="290"/>
    </row>
    <row r="12" spans="1:29" s="284" customFormat="1" ht="18" x14ac:dyDescent="0.4">
      <c r="A12" s="285"/>
      <c r="B12" s="286"/>
      <c r="C12" s="286"/>
      <c r="D12" s="286"/>
      <c r="E12" s="366"/>
      <c r="F12" s="291"/>
      <c r="G12" s="288"/>
      <c r="H12" s="288"/>
      <c r="I12" s="289"/>
      <c r="J12" s="288"/>
      <c r="K12" s="288"/>
      <c r="L12" s="289"/>
      <c r="M12" s="289"/>
      <c r="N12" s="288"/>
      <c r="O12" s="289"/>
      <c r="P12" s="288"/>
      <c r="Q12" s="422"/>
      <c r="R12" s="288"/>
      <c r="S12" s="289"/>
      <c r="T12" s="100">
        <f t="shared" si="2"/>
        <v>0</v>
      </c>
      <c r="U12" s="101">
        <f t="shared" si="3"/>
        <v>0</v>
      </c>
      <c r="V12" s="289"/>
      <c r="W12" s="289"/>
      <c r="X12" s="290"/>
      <c r="Y12" s="290"/>
      <c r="Z12" s="290"/>
    </row>
    <row r="13" spans="1:29" s="284" customFormat="1" ht="18" x14ac:dyDescent="0.4">
      <c r="A13" s="285"/>
      <c r="B13" s="286"/>
      <c r="C13" s="286"/>
      <c r="D13" s="286"/>
      <c r="E13" s="366"/>
      <c r="F13" s="291"/>
      <c r="G13" s="288"/>
      <c r="H13" s="288"/>
      <c r="I13" s="289"/>
      <c r="J13" s="288"/>
      <c r="K13" s="288"/>
      <c r="L13" s="289"/>
      <c r="M13" s="289"/>
      <c r="N13" s="288"/>
      <c r="O13" s="289"/>
      <c r="P13" s="288"/>
      <c r="Q13" s="422"/>
      <c r="R13" s="288"/>
      <c r="S13" s="289"/>
      <c r="T13" s="100">
        <f t="shared" si="2"/>
        <v>0</v>
      </c>
      <c r="U13" s="101">
        <f t="shared" si="3"/>
        <v>0</v>
      </c>
      <c r="V13" s="289"/>
      <c r="W13" s="289"/>
      <c r="X13" s="290"/>
      <c r="Y13" s="290"/>
      <c r="Z13" s="290"/>
    </row>
    <row r="14" spans="1:29" s="78" customFormat="1" ht="18" x14ac:dyDescent="0.4">
      <c r="A14" s="74"/>
      <c r="B14" s="75"/>
      <c r="C14" s="75"/>
      <c r="D14" s="75"/>
      <c r="E14" s="405"/>
      <c r="F14" s="76"/>
      <c r="G14" s="50"/>
      <c r="H14" s="50"/>
      <c r="I14" s="51"/>
      <c r="J14" s="50"/>
      <c r="K14" s="50"/>
      <c r="L14" s="51"/>
      <c r="M14" s="51"/>
      <c r="N14" s="50"/>
      <c r="O14" s="51"/>
      <c r="P14" s="50"/>
      <c r="Q14" s="51"/>
      <c r="R14" s="50"/>
      <c r="S14" s="51"/>
      <c r="T14" s="100">
        <f t="shared" si="2"/>
        <v>0</v>
      </c>
      <c r="U14" s="101">
        <f t="shared" si="3"/>
        <v>0</v>
      </c>
      <c r="V14" s="51"/>
      <c r="W14" s="51"/>
      <c r="X14" s="77"/>
      <c r="Y14" s="77"/>
      <c r="Z14" s="77"/>
    </row>
    <row r="15" spans="1:29" s="78" customFormat="1" ht="18" x14ac:dyDescent="0.4">
      <c r="A15" s="285"/>
      <c r="B15" s="75"/>
      <c r="C15" s="75"/>
      <c r="D15" s="286"/>
      <c r="E15" s="366"/>
      <c r="F15" s="76"/>
      <c r="G15" s="288"/>
      <c r="H15" s="288"/>
      <c r="I15" s="289"/>
      <c r="J15" s="288"/>
      <c r="K15" s="288"/>
      <c r="L15" s="289"/>
      <c r="M15" s="289"/>
      <c r="N15" s="288"/>
      <c r="O15" s="289"/>
      <c r="P15" s="288"/>
      <c r="Q15" s="289"/>
      <c r="R15" s="288"/>
      <c r="S15" s="289"/>
      <c r="T15" s="100">
        <f t="shared" ref="T15:T16" si="4">+G15+K15+N15+P15-R15</f>
        <v>0</v>
      </c>
      <c r="U15" s="101">
        <f t="shared" ref="U15:U16" si="5">+J15+M15+O15+Q15-S15</f>
        <v>0</v>
      </c>
      <c r="V15" s="289"/>
      <c r="W15" s="289"/>
      <c r="X15" s="290"/>
      <c r="Y15" s="77"/>
      <c r="Z15" s="77"/>
    </row>
    <row r="16" spans="1:29" s="329" customFormat="1" ht="18" x14ac:dyDescent="0.2">
      <c r="A16" s="325"/>
      <c r="B16" s="326"/>
      <c r="C16" s="326"/>
      <c r="D16" s="326"/>
      <c r="E16" s="319"/>
      <c r="F16" s="327"/>
      <c r="G16" s="50"/>
      <c r="H16" s="50"/>
      <c r="I16" s="51"/>
      <c r="J16" s="50"/>
      <c r="K16" s="50"/>
      <c r="L16" s="51"/>
      <c r="M16" s="51"/>
      <c r="N16" s="50"/>
      <c r="O16" s="51"/>
      <c r="P16" s="50"/>
      <c r="Q16" s="51"/>
      <c r="R16" s="50"/>
      <c r="S16" s="51"/>
      <c r="T16" s="100">
        <f t="shared" si="4"/>
        <v>0</v>
      </c>
      <c r="U16" s="101">
        <f t="shared" si="5"/>
        <v>0</v>
      </c>
      <c r="V16" s="51"/>
      <c r="W16" s="51"/>
      <c r="X16" s="328"/>
      <c r="Y16" s="328"/>
      <c r="Z16" s="328"/>
    </row>
    <row r="17" spans="1:32" s="78" customFormat="1" ht="18" x14ac:dyDescent="0.2">
      <c r="A17" s="74"/>
      <c r="B17" s="75"/>
      <c r="C17" s="75"/>
      <c r="D17" s="75"/>
      <c r="E17" s="45"/>
      <c r="F17" s="76"/>
      <c r="G17" s="50"/>
      <c r="H17" s="50"/>
      <c r="I17" s="51"/>
      <c r="J17" s="50"/>
      <c r="K17" s="50"/>
      <c r="L17" s="51"/>
      <c r="M17" s="51"/>
      <c r="N17" s="50"/>
      <c r="O17" s="51"/>
      <c r="P17" s="50"/>
      <c r="Q17" s="51"/>
      <c r="R17" s="50"/>
      <c r="S17" s="51"/>
      <c r="T17" s="100">
        <f t="shared" ref="T17" si="6">+G17+K17+N17+P17-R17</f>
        <v>0</v>
      </c>
      <c r="U17" s="101">
        <f>+J17+M17+O17+Q17-S17</f>
        <v>0</v>
      </c>
      <c r="V17" s="51"/>
      <c r="W17" s="51"/>
      <c r="X17" s="77"/>
      <c r="Y17" s="77"/>
      <c r="Z17" s="77"/>
    </row>
    <row r="18" spans="1:32" s="78" customFormat="1" ht="18" x14ac:dyDescent="0.2">
      <c r="A18" s="212"/>
      <c r="B18" s="213"/>
      <c r="C18" s="213"/>
      <c r="D18" s="213"/>
      <c r="E18" s="144" t="s">
        <v>26</v>
      </c>
      <c r="F18" s="225"/>
      <c r="G18" s="216">
        <f t="shared" ref="G18:T18" si="7">SUM(G6:G17)</f>
        <v>57</v>
      </c>
      <c r="H18" s="216">
        <f t="shared" si="7"/>
        <v>26162</v>
      </c>
      <c r="I18" s="216">
        <f t="shared" si="7"/>
        <v>0</v>
      </c>
      <c r="J18" s="216">
        <f t="shared" si="7"/>
        <v>20658</v>
      </c>
      <c r="K18" s="216">
        <f t="shared" si="7"/>
        <v>11</v>
      </c>
      <c r="L18" s="216">
        <f t="shared" si="7"/>
        <v>7425</v>
      </c>
      <c r="M18" s="216">
        <f t="shared" si="7"/>
        <v>5225</v>
      </c>
      <c r="N18" s="216">
        <f t="shared" si="7"/>
        <v>0</v>
      </c>
      <c r="O18" s="216">
        <f t="shared" si="7"/>
        <v>0</v>
      </c>
      <c r="P18" s="216">
        <f t="shared" si="7"/>
        <v>1</v>
      </c>
      <c r="Q18" s="216">
        <f t="shared" si="7"/>
        <v>3875</v>
      </c>
      <c r="R18" s="216">
        <f t="shared" si="7"/>
        <v>0</v>
      </c>
      <c r="S18" s="216">
        <f t="shared" si="7"/>
        <v>0</v>
      </c>
      <c r="T18" s="216">
        <f t="shared" si="7"/>
        <v>69</v>
      </c>
      <c r="U18" s="216">
        <f>SUM(U6:U17)</f>
        <v>29758</v>
      </c>
      <c r="V18" s="217"/>
      <c r="W18" s="217"/>
      <c r="X18" s="219"/>
      <c r="Y18" s="219"/>
      <c r="Z18" s="219"/>
    </row>
    <row r="19" spans="1:32" s="78" customFormat="1" ht="18" x14ac:dyDescent="0.2">
      <c r="A19" s="74"/>
      <c r="B19" s="75"/>
      <c r="C19" s="75"/>
      <c r="D19" s="75"/>
      <c r="E19" s="45"/>
      <c r="F19" s="76"/>
      <c r="G19" s="50"/>
      <c r="H19" s="50"/>
      <c r="I19" s="51"/>
      <c r="J19" s="50"/>
      <c r="K19" s="50"/>
      <c r="L19" s="51"/>
      <c r="M19" s="51"/>
      <c r="N19" s="50"/>
      <c r="O19" s="51"/>
      <c r="P19" s="50"/>
      <c r="Q19" s="51"/>
      <c r="R19" s="50"/>
      <c r="S19" s="51"/>
      <c r="T19" s="80"/>
      <c r="U19" s="51"/>
      <c r="V19" s="51"/>
      <c r="W19" s="51"/>
      <c r="X19" s="77"/>
      <c r="Y19" s="77"/>
      <c r="Z19" s="77"/>
    </row>
    <row r="20" spans="1:32" s="78" customFormat="1" ht="18" x14ac:dyDescent="0.2">
      <c r="A20" s="74"/>
      <c r="B20" s="75"/>
      <c r="C20" s="75"/>
      <c r="D20" s="75"/>
      <c r="E20" s="226" t="s">
        <v>55</v>
      </c>
      <c r="F20" s="76"/>
      <c r="G20" s="50"/>
      <c r="H20" s="50"/>
      <c r="I20" s="51"/>
      <c r="J20" s="50"/>
      <c r="K20" s="50"/>
      <c r="L20" s="51"/>
      <c r="M20" s="51"/>
      <c r="N20" s="50"/>
      <c r="O20" s="51"/>
      <c r="P20" s="50"/>
      <c r="Q20" s="51"/>
      <c r="R20" s="50"/>
      <c r="S20" s="51"/>
      <c r="T20" s="80"/>
      <c r="U20" s="51"/>
      <c r="V20" s="51"/>
      <c r="W20" s="51"/>
      <c r="X20" s="77"/>
      <c r="Y20" s="77"/>
      <c r="Z20" s="77"/>
    </row>
    <row r="21" spans="1:32" s="78" customFormat="1" ht="18" x14ac:dyDescent="0.4">
      <c r="A21" s="74"/>
      <c r="B21" s="75" t="s">
        <v>133</v>
      </c>
      <c r="C21" s="85" t="s">
        <v>119</v>
      </c>
      <c r="D21" s="286" t="s">
        <v>111</v>
      </c>
      <c r="E21" s="366" t="s">
        <v>136</v>
      </c>
      <c r="F21" s="291" t="s">
        <v>152</v>
      </c>
      <c r="G21" s="288"/>
      <c r="H21" s="288"/>
      <c r="I21" s="288"/>
      <c r="J21" s="288"/>
      <c r="K21" s="288"/>
      <c r="L21" s="288"/>
      <c r="M21" s="288"/>
      <c r="N21" s="288"/>
      <c r="O21" s="288"/>
      <c r="P21" s="288">
        <v>2</v>
      </c>
      <c r="Q21" s="422">
        <v>9950</v>
      </c>
      <c r="R21" s="288"/>
      <c r="S21" s="288"/>
      <c r="T21" s="80">
        <f t="shared" ref="T21:T25" si="8">+G21+K21+N21+P21-R21</f>
        <v>2</v>
      </c>
      <c r="U21" s="87">
        <f t="shared" ref="U21:U25" si="9">+J21+M21+O21+Q21-S21</f>
        <v>9950</v>
      </c>
      <c r="V21" s="289"/>
      <c r="W21" s="289"/>
      <c r="X21" s="290" t="s">
        <v>240</v>
      </c>
      <c r="Y21" s="77"/>
      <c r="Z21" s="77"/>
    </row>
    <row r="22" spans="1:32" s="78" customFormat="1" ht="18" x14ac:dyDescent="0.4">
      <c r="A22" s="74"/>
      <c r="B22" s="75" t="s">
        <v>143</v>
      </c>
      <c r="C22" s="85" t="s">
        <v>119</v>
      </c>
      <c r="D22" s="286" t="s">
        <v>111</v>
      </c>
      <c r="E22" s="366" t="s">
        <v>163</v>
      </c>
      <c r="F22" s="291" t="s">
        <v>170</v>
      </c>
      <c r="G22" s="288">
        <v>75</v>
      </c>
      <c r="H22" s="288">
        <v>41581</v>
      </c>
      <c r="I22" s="288"/>
      <c r="J22" s="288">
        <v>24003</v>
      </c>
      <c r="K22" s="288"/>
      <c r="L22" s="288"/>
      <c r="M22" s="288"/>
      <c r="N22" s="288"/>
      <c r="O22" s="288"/>
      <c r="P22" s="288"/>
      <c r="Q22" s="422"/>
      <c r="R22" s="288"/>
      <c r="S22" s="288"/>
      <c r="T22" s="80">
        <f t="shared" si="8"/>
        <v>75</v>
      </c>
      <c r="U22" s="87">
        <f t="shared" si="9"/>
        <v>24003</v>
      </c>
      <c r="V22" s="289"/>
      <c r="W22" s="289"/>
      <c r="X22" s="290" t="s">
        <v>113</v>
      </c>
      <c r="Y22" s="77"/>
      <c r="Z22" s="77"/>
    </row>
    <row r="23" spans="1:32" s="78" customFormat="1" ht="18" x14ac:dyDescent="0.4">
      <c r="A23" s="74"/>
      <c r="B23" s="75" t="s">
        <v>143</v>
      </c>
      <c r="C23" s="85" t="s">
        <v>119</v>
      </c>
      <c r="D23" s="286" t="s">
        <v>111</v>
      </c>
      <c r="E23" s="366" t="s">
        <v>167</v>
      </c>
      <c r="F23" s="291" t="s">
        <v>170</v>
      </c>
      <c r="G23" s="288"/>
      <c r="H23" s="288"/>
      <c r="I23" s="288"/>
      <c r="J23" s="288"/>
      <c r="K23" s="288">
        <v>49</v>
      </c>
      <c r="L23" s="288">
        <v>16729</v>
      </c>
      <c r="M23" s="288">
        <v>13747</v>
      </c>
      <c r="N23" s="288"/>
      <c r="O23" s="288"/>
      <c r="P23" s="288"/>
      <c r="Q23" s="422"/>
      <c r="R23" s="288"/>
      <c r="S23" s="288"/>
      <c r="T23" s="80">
        <f t="shared" si="8"/>
        <v>49</v>
      </c>
      <c r="U23" s="87">
        <f t="shared" si="9"/>
        <v>13747</v>
      </c>
      <c r="V23" s="289"/>
      <c r="W23" s="289"/>
      <c r="X23" s="290" t="s">
        <v>113</v>
      </c>
      <c r="Y23" s="77"/>
      <c r="Z23" s="77"/>
    </row>
    <row r="24" spans="1:32" s="78" customFormat="1" ht="18" x14ac:dyDescent="0.4">
      <c r="A24" s="74"/>
      <c r="B24" s="75" t="s">
        <v>143</v>
      </c>
      <c r="C24" s="85" t="s">
        <v>119</v>
      </c>
      <c r="D24" s="286" t="s">
        <v>111</v>
      </c>
      <c r="E24" s="366" t="s">
        <v>168</v>
      </c>
      <c r="F24" s="291" t="s">
        <v>170</v>
      </c>
      <c r="G24" s="288"/>
      <c r="H24" s="288"/>
      <c r="I24" s="288"/>
      <c r="J24" s="288"/>
      <c r="K24" s="288">
        <v>20</v>
      </c>
      <c r="L24" s="288">
        <v>2442</v>
      </c>
      <c r="M24" s="288">
        <v>2382</v>
      </c>
      <c r="N24" s="288"/>
      <c r="O24" s="288"/>
      <c r="P24" s="288"/>
      <c r="Q24" s="422"/>
      <c r="R24" s="288"/>
      <c r="S24" s="288"/>
      <c r="T24" s="80">
        <f t="shared" si="8"/>
        <v>20</v>
      </c>
      <c r="U24" s="87">
        <f t="shared" si="9"/>
        <v>2382</v>
      </c>
      <c r="V24" s="289"/>
      <c r="W24" s="289"/>
      <c r="X24" s="290" t="s">
        <v>113</v>
      </c>
      <c r="Y24" s="77"/>
      <c r="Z24" s="77"/>
    </row>
    <row r="25" spans="1:32" s="78" customFormat="1" ht="18" x14ac:dyDescent="0.4">
      <c r="A25" s="74"/>
      <c r="B25" s="75" t="s">
        <v>143</v>
      </c>
      <c r="C25" s="85" t="s">
        <v>119</v>
      </c>
      <c r="D25" s="286" t="s">
        <v>111</v>
      </c>
      <c r="E25" s="366" t="s">
        <v>169</v>
      </c>
      <c r="F25" s="291" t="s">
        <v>170</v>
      </c>
      <c r="G25" s="288"/>
      <c r="H25" s="288"/>
      <c r="I25" s="288"/>
      <c r="J25" s="288"/>
      <c r="K25" s="288">
        <v>4</v>
      </c>
      <c r="L25" s="288">
        <v>2170</v>
      </c>
      <c r="M25" s="288">
        <v>2170</v>
      </c>
      <c r="N25" s="288"/>
      <c r="O25" s="288"/>
      <c r="P25" s="288"/>
      <c r="Q25" s="422"/>
      <c r="R25" s="288"/>
      <c r="S25" s="288"/>
      <c r="T25" s="80">
        <f t="shared" si="8"/>
        <v>4</v>
      </c>
      <c r="U25" s="87">
        <f t="shared" si="9"/>
        <v>2170</v>
      </c>
      <c r="V25" s="289"/>
      <c r="W25" s="289"/>
      <c r="X25" s="290" t="s">
        <v>113</v>
      </c>
      <c r="Y25" s="77"/>
      <c r="Z25" s="77"/>
    </row>
    <row r="26" spans="1:32" s="78" customFormat="1" ht="18" x14ac:dyDescent="0.4">
      <c r="A26" s="74"/>
      <c r="B26" s="75"/>
      <c r="C26" s="75"/>
      <c r="D26" s="75"/>
      <c r="E26" s="405"/>
      <c r="F26" s="76"/>
      <c r="G26" s="50"/>
      <c r="H26" s="51"/>
      <c r="I26" s="51"/>
      <c r="J26" s="51"/>
      <c r="K26" s="50"/>
      <c r="L26" s="51"/>
      <c r="M26" s="51"/>
      <c r="N26" s="50"/>
      <c r="O26" s="51"/>
      <c r="P26" s="50"/>
      <c r="Q26" s="421"/>
      <c r="R26" s="50"/>
      <c r="S26" s="51"/>
      <c r="T26" s="100">
        <f t="shared" ref="T26:T30" si="10">+G26+K26+N26+P26-R26</f>
        <v>0</v>
      </c>
      <c r="U26" s="101">
        <f t="shared" ref="U26:U30" si="11">+J26+M26+O26+Q26-S26</f>
        <v>0</v>
      </c>
      <c r="V26" s="51"/>
      <c r="W26" s="51"/>
      <c r="X26" s="77"/>
      <c r="Y26" s="77"/>
      <c r="Z26" s="77"/>
    </row>
    <row r="27" spans="1:32" s="284" customFormat="1" ht="18" x14ac:dyDescent="0.4">
      <c r="A27" s="74"/>
      <c r="B27" s="75"/>
      <c r="C27" s="75"/>
      <c r="D27" s="75"/>
      <c r="E27" s="405"/>
      <c r="F27" s="76"/>
      <c r="G27" s="50"/>
      <c r="H27" s="51"/>
      <c r="I27" s="51"/>
      <c r="J27" s="51"/>
      <c r="K27" s="50"/>
      <c r="L27" s="51"/>
      <c r="M27" s="51"/>
      <c r="N27" s="50"/>
      <c r="O27" s="51"/>
      <c r="P27" s="50"/>
      <c r="Q27" s="421"/>
      <c r="R27" s="50"/>
      <c r="S27" s="51"/>
      <c r="T27" s="100">
        <f t="shared" si="10"/>
        <v>0</v>
      </c>
      <c r="U27" s="101">
        <f t="shared" si="11"/>
        <v>0</v>
      </c>
      <c r="V27" s="51"/>
      <c r="W27" s="51"/>
      <c r="X27" s="77"/>
      <c r="Y27" s="521"/>
      <c r="Z27" s="522"/>
      <c r="AA27" s="522"/>
      <c r="AB27" s="522"/>
      <c r="AC27" s="522"/>
      <c r="AD27" s="522"/>
      <c r="AE27" s="522"/>
      <c r="AF27" s="522"/>
    </row>
    <row r="28" spans="1:32" s="284" customFormat="1" ht="18" x14ac:dyDescent="0.4">
      <c r="A28" s="74"/>
      <c r="B28" s="75"/>
      <c r="C28" s="75"/>
      <c r="D28" s="75"/>
      <c r="E28" s="405"/>
      <c r="F28" s="76"/>
      <c r="G28" s="50"/>
      <c r="H28" s="50"/>
      <c r="I28" s="51"/>
      <c r="J28" s="50"/>
      <c r="K28" s="50"/>
      <c r="L28" s="51"/>
      <c r="M28" s="51"/>
      <c r="N28" s="50"/>
      <c r="O28" s="51"/>
      <c r="P28" s="50"/>
      <c r="Q28" s="421"/>
      <c r="R28" s="50"/>
      <c r="S28" s="51"/>
      <c r="T28" s="100">
        <f t="shared" si="10"/>
        <v>0</v>
      </c>
      <c r="U28" s="101">
        <f t="shared" si="11"/>
        <v>0</v>
      </c>
      <c r="V28" s="51"/>
      <c r="W28" s="51"/>
      <c r="X28" s="77"/>
      <c r="Y28" s="290"/>
      <c r="Z28" s="290"/>
    </row>
    <row r="29" spans="1:32" s="284" customFormat="1" ht="18" x14ac:dyDescent="0.4">
      <c r="A29" s="74"/>
      <c r="B29" s="75"/>
      <c r="C29" s="75"/>
      <c r="D29" s="75"/>
      <c r="E29" s="405"/>
      <c r="F29" s="76"/>
      <c r="G29" s="50"/>
      <c r="H29" s="50"/>
      <c r="I29" s="51"/>
      <c r="J29" s="50"/>
      <c r="K29" s="50"/>
      <c r="L29" s="51"/>
      <c r="M29" s="51"/>
      <c r="N29" s="50"/>
      <c r="O29" s="51"/>
      <c r="P29" s="50"/>
      <c r="Q29" s="421"/>
      <c r="R29" s="50"/>
      <c r="S29" s="51"/>
      <c r="T29" s="100">
        <f t="shared" si="10"/>
        <v>0</v>
      </c>
      <c r="U29" s="101">
        <f t="shared" si="11"/>
        <v>0</v>
      </c>
      <c r="V29" s="51"/>
      <c r="W29" s="51"/>
      <c r="X29" s="77"/>
      <c r="Y29" s="290"/>
      <c r="Z29" s="290"/>
    </row>
    <row r="30" spans="1:32" s="284" customFormat="1" ht="18" x14ac:dyDescent="0.4">
      <c r="A30" s="74"/>
      <c r="B30" s="75"/>
      <c r="C30" s="75"/>
      <c r="D30" s="75"/>
      <c r="E30" s="405"/>
      <c r="F30" s="76"/>
      <c r="G30" s="50"/>
      <c r="H30" s="50"/>
      <c r="I30" s="51"/>
      <c r="J30" s="50"/>
      <c r="K30" s="50"/>
      <c r="L30" s="51"/>
      <c r="M30" s="51"/>
      <c r="N30" s="50"/>
      <c r="O30" s="51"/>
      <c r="P30" s="50"/>
      <c r="Q30" s="51"/>
      <c r="R30" s="50"/>
      <c r="S30" s="51"/>
      <c r="T30" s="100">
        <f t="shared" si="10"/>
        <v>0</v>
      </c>
      <c r="U30" s="101">
        <f t="shared" si="11"/>
        <v>0</v>
      </c>
      <c r="V30" s="51"/>
      <c r="W30" s="51"/>
      <c r="X30" s="77"/>
      <c r="Y30" s="290"/>
      <c r="Z30" s="290"/>
    </row>
    <row r="31" spans="1:32" s="73" customFormat="1" ht="18" outlineLevel="1" x14ac:dyDescent="0.2">
      <c r="A31" s="74"/>
      <c r="B31" s="75"/>
      <c r="C31" s="75"/>
      <c r="D31" s="75"/>
      <c r="E31" s="45"/>
      <c r="F31" s="76"/>
      <c r="G31" s="50"/>
      <c r="H31" s="50"/>
      <c r="I31" s="51"/>
      <c r="J31" s="50"/>
      <c r="K31" s="50"/>
      <c r="L31" s="50"/>
      <c r="M31" s="50"/>
      <c r="N31" s="50"/>
      <c r="O31" s="51"/>
      <c r="P31" s="50"/>
      <c r="Q31" s="51"/>
      <c r="R31" s="50"/>
      <c r="S31" s="51"/>
      <c r="T31" s="100">
        <f t="shared" ref="T31" si="12">+G31+K31+N31+P31-R31</f>
        <v>0</v>
      </c>
      <c r="U31" s="101">
        <f t="shared" ref="U31" si="13">+J31+M31+O31+Q31-S31</f>
        <v>0</v>
      </c>
      <c r="V31" s="51"/>
      <c r="W31" s="51"/>
      <c r="X31" s="77"/>
      <c r="Y31" s="72"/>
      <c r="Z31" s="72"/>
    </row>
    <row r="32" spans="1:32" s="78" customFormat="1" ht="18" x14ac:dyDescent="0.2">
      <c r="A32" s="212"/>
      <c r="B32" s="213"/>
      <c r="C32" s="213"/>
      <c r="D32" s="213"/>
      <c r="E32" s="144" t="s">
        <v>26</v>
      </c>
      <c r="F32" s="225"/>
      <c r="G32" s="216">
        <f t="shared" ref="G32:T32" si="14">SUM(G21:G31)</f>
        <v>75</v>
      </c>
      <c r="H32" s="216">
        <f t="shared" si="14"/>
        <v>41581</v>
      </c>
      <c r="I32" s="216">
        <f t="shared" si="14"/>
        <v>0</v>
      </c>
      <c r="J32" s="216">
        <f t="shared" si="14"/>
        <v>24003</v>
      </c>
      <c r="K32" s="216">
        <f t="shared" si="14"/>
        <v>73</v>
      </c>
      <c r="L32" s="216">
        <f t="shared" si="14"/>
        <v>21341</v>
      </c>
      <c r="M32" s="216">
        <f t="shared" si="14"/>
        <v>18299</v>
      </c>
      <c r="N32" s="216">
        <f t="shared" si="14"/>
        <v>0</v>
      </c>
      <c r="O32" s="216">
        <f t="shared" si="14"/>
        <v>0</v>
      </c>
      <c r="P32" s="216">
        <f t="shared" si="14"/>
        <v>2</v>
      </c>
      <c r="Q32" s="216">
        <f t="shared" si="14"/>
        <v>9950</v>
      </c>
      <c r="R32" s="216">
        <f t="shared" si="14"/>
        <v>0</v>
      </c>
      <c r="S32" s="216">
        <f t="shared" si="14"/>
        <v>0</v>
      </c>
      <c r="T32" s="216">
        <f t="shared" si="14"/>
        <v>150</v>
      </c>
      <c r="U32" s="216">
        <f>SUM(U21:U31)</f>
        <v>52252</v>
      </c>
      <c r="V32" s="216"/>
      <c r="W32" s="216"/>
      <c r="X32" s="219"/>
      <c r="Y32" s="77"/>
      <c r="Z32" s="77"/>
    </row>
    <row r="33" spans="1:26" s="78" customFormat="1" ht="18" x14ac:dyDescent="0.2">
      <c r="A33" s="74"/>
      <c r="B33" s="75"/>
      <c r="C33" s="75"/>
      <c r="D33" s="75"/>
      <c r="E33" s="45"/>
      <c r="F33" s="76"/>
      <c r="G33" s="50"/>
      <c r="H33" s="50"/>
      <c r="I33" s="51"/>
      <c r="J33" s="50"/>
      <c r="K33" s="50"/>
      <c r="L33" s="51"/>
      <c r="M33" s="51"/>
      <c r="N33" s="50"/>
      <c r="O33" s="51"/>
      <c r="P33" s="50"/>
      <c r="Q33" s="51"/>
      <c r="R33" s="50"/>
      <c r="S33" s="51"/>
      <c r="T33" s="80"/>
      <c r="U33" s="51"/>
      <c r="V33" s="51"/>
      <c r="W33" s="51"/>
      <c r="X33" s="77"/>
      <c r="Y33" s="77"/>
      <c r="Z33" s="77"/>
    </row>
    <row r="34" spans="1:26" s="329" customFormat="1" ht="18" x14ac:dyDescent="0.2">
      <c r="A34" s="74"/>
      <c r="B34" s="75"/>
      <c r="C34" s="75"/>
      <c r="D34" s="75"/>
      <c r="E34" s="226" t="s">
        <v>98</v>
      </c>
      <c r="F34" s="76"/>
      <c r="G34" s="50"/>
      <c r="H34" s="50"/>
      <c r="I34" s="51"/>
      <c r="J34" s="50"/>
      <c r="K34" s="50"/>
      <c r="L34" s="51"/>
      <c r="M34" s="51"/>
      <c r="N34" s="50"/>
      <c r="O34" s="51"/>
      <c r="P34" s="50"/>
      <c r="Q34" s="51"/>
      <c r="R34" s="50"/>
      <c r="S34" s="51"/>
      <c r="T34" s="80"/>
      <c r="U34" s="51"/>
      <c r="V34" s="51"/>
      <c r="W34" s="51"/>
      <c r="X34" s="77"/>
      <c r="Y34" s="328"/>
      <c r="Z34" s="328"/>
    </row>
    <row r="35" spans="1:26" s="329" customFormat="1" ht="18" x14ac:dyDescent="0.4">
      <c r="A35" s="285"/>
      <c r="B35" s="75" t="s">
        <v>143</v>
      </c>
      <c r="C35" s="85" t="s">
        <v>119</v>
      </c>
      <c r="D35" s="286" t="s">
        <v>112</v>
      </c>
      <c r="E35" s="366" t="s">
        <v>171</v>
      </c>
      <c r="F35" s="291" t="s">
        <v>170</v>
      </c>
      <c r="G35" s="288"/>
      <c r="H35" s="288"/>
      <c r="I35" s="288"/>
      <c r="J35" s="288"/>
      <c r="K35" s="288">
        <v>2</v>
      </c>
      <c r="L35" s="288">
        <v>582</v>
      </c>
      <c r="M35" s="288">
        <v>583</v>
      </c>
      <c r="N35" s="288"/>
      <c r="O35" s="288"/>
      <c r="P35" s="288"/>
      <c r="Q35" s="422"/>
      <c r="R35" s="288"/>
      <c r="S35" s="288"/>
      <c r="T35" s="80">
        <f t="shared" ref="T35" si="15">+G35+K35+N35+P35-R35</f>
        <v>2</v>
      </c>
      <c r="U35" s="87">
        <f t="shared" ref="U35" si="16">+J35+M35+O35+Q35-S35</f>
        <v>583</v>
      </c>
      <c r="V35" s="289"/>
      <c r="W35" s="289"/>
      <c r="X35" s="290" t="s">
        <v>113</v>
      </c>
      <c r="Y35" s="328"/>
      <c r="Z35" s="328"/>
    </row>
    <row r="36" spans="1:26" s="329" customFormat="1" ht="18" x14ac:dyDescent="0.4">
      <c r="A36" s="285"/>
      <c r="B36" s="286"/>
      <c r="C36" s="286"/>
      <c r="D36" s="286"/>
      <c r="E36" s="366"/>
      <c r="F36" s="291"/>
      <c r="G36" s="288"/>
      <c r="H36" s="288"/>
      <c r="I36" s="289"/>
      <c r="J36" s="288"/>
      <c r="K36" s="288"/>
      <c r="L36" s="289"/>
      <c r="M36" s="289"/>
      <c r="N36" s="288"/>
      <c r="O36" s="289"/>
      <c r="P36" s="288"/>
      <c r="Q36" s="289"/>
      <c r="R36" s="288"/>
      <c r="S36" s="289"/>
      <c r="T36" s="100">
        <f t="shared" ref="T36:T37" si="17">+G36+K36+N36+P36-R36</f>
        <v>0</v>
      </c>
      <c r="U36" s="101">
        <f t="shared" ref="U36:U37" si="18">+J36+M36+O36+Q36-S36</f>
        <v>0</v>
      </c>
      <c r="V36" s="289"/>
      <c r="W36" s="289"/>
      <c r="X36" s="290"/>
      <c r="Y36" s="328"/>
      <c r="Z36" s="328"/>
    </row>
    <row r="37" spans="1:26" s="329" customFormat="1" ht="18" x14ac:dyDescent="0.4">
      <c r="A37" s="74"/>
      <c r="B37" s="75"/>
      <c r="C37" s="75"/>
      <c r="D37" s="75"/>
      <c r="E37" s="366"/>
      <c r="F37" s="76"/>
      <c r="G37" s="50"/>
      <c r="H37" s="50"/>
      <c r="I37" s="51"/>
      <c r="J37" s="50"/>
      <c r="K37" s="50"/>
      <c r="L37" s="50"/>
      <c r="M37" s="50"/>
      <c r="N37" s="50"/>
      <c r="O37" s="51"/>
      <c r="P37" s="50"/>
      <c r="Q37" s="51"/>
      <c r="R37" s="50"/>
      <c r="S37" s="51"/>
      <c r="T37" s="100">
        <f t="shared" si="17"/>
        <v>0</v>
      </c>
      <c r="U37" s="101">
        <f t="shared" si="18"/>
        <v>0</v>
      </c>
      <c r="V37" s="51"/>
      <c r="W37" s="51"/>
      <c r="X37" s="290"/>
      <c r="Y37" s="328"/>
      <c r="Z37" s="328"/>
    </row>
    <row r="38" spans="1:26" s="329" customFormat="1" ht="18" x14ac:dyDescent="0.4">
      <c r="A38" s="74"/>
      <c r="B38" s="75"/>
      <c r="C38" s="75"/>
      <c r="D38" s="75"/>
      <c r="E38" s="366"/>
      <c r="F38" s="76"/>
      <c r="G38" s="50"/>
      <c r="H38" s="50"/>
      <c r="I38" s="51"/>
      <c r="J38" s="50"/>
      <c r="K38" s="50"/>
      <c r="L38" s="50"/>
      <c r="M38" s="50"/>
      <c r="N38" s="50"/>
      <c r="O38" s="51"/>
      <c r="P38" s="50"/>
      <c r="Q38" s="51"/>
      <c r="R38" s="50"/>
      <c r="S38" s="51"/>
      <c r="T38" s="100">
        <f>+G38+K38+N38+P38-R38</f>
        <v>0</v>
      </c>
      <c r="U38" s="101">
        <f>+J38+M38+O38+Q38-S38</f>
        <v>0</v>
      </c>
      <c r="V38" s="51"/>
      <c r="W38" s="51"/>
      <c r="X38" s="290"/>
      <c r="Y38" s="328"/>
      <c r="Z38" s="328"/>
    </row>
    <row r="39" spans="1:26" s="329" customFormat="1" ht="18" x14ac:dyDescent="0.4">
      <c r="A39" s="74"/>
      <c r="B39" s="286"/>
      <c r="C39" s="286"/>
      <c r="D39" s="75"/>
      <c r="E39" s="366"/>
      <c r="F39" s="291"/>
      <c r="G39" s="50"/>
      <c r="H39" s="51"/>
      <c r="I39" s="51"/>
      <c r="J39" s="51"/>
      <c r="K39" s="50"/>
      <c r="L39" s="51"/>
      <c r="M39" s="51"/>
      <c r="N39" s="50"/>
      <c r="O39" s="51"/>
      <c r="P39" s="50"/>
      <c r="Q39" s="51"/>
      <c r="R39" s="50"/>
      <c r="S39" s="51"/>
      <c r="T39" s="100">
        <f t="shared" ref="T39:T40" si="19">+G39+K39+N39+P39-R39</f>
        <v>0</v>
      </c>
      <c r="U39" s="101">
        <f>+J39+M39+O39+Q39-S39</f>
        <v>0</v>
      </c>
      <c r="V39" s="51"/>
      <c r="W39" s="51"/>
      <c r="X39" s="290"/>
      <c r="Y39" s="328"/>
      <c r="Z39" s="328"/>
    </row>
    <row r="40" spans="1:26" s="329" customFormat="1" ht="18" x14ac:dyDescent="0.2">
      <c r="A40" s="74"/>
      <c r="B40" s="75"/>
      <c r="C40" s="75"/>
      <c r="D40" s="75"/>
      <c r="E40" s="45"/>
      <c r="F40" s="76"/>
      <c r="G40" s="50"/>
      <c r="H40" s="50"/>
      <c r="I40" s="51"/>
      <c r="J40" s="50"/>
      <c r="K40" s="50"/>
      <c r="L40" s="51"/>
      <c r="M40" s="51"/>
      <c r="N40" s="50"/>
      <c r="O40" s="51"/>
      <c r="P40" s="50"/>
      <c r="Q40" s="51"/>
      <c r="R40" s="50"/>
      <c r="S40" s="51"/>
      <c r="T40" s="100">
        <f t="shared" si="19"/>
        <v>0</v>
      </c>
      <c r="U40" s="101">
        <f t="shared" ref="U40" si="20">+J40+M40+O40+Q40-S40</f>
        <v>0</v>
      </c>
      <c r="V40" s="51"/>
      <c r="W40" s="51"/>
      <c r="X40" s="77"/>
      <c r="Y40" s="328"/>
      <c r="Z40" s="328"/>
    </row>
    <row r="41" spans="1:26" s="329" customFormat="1" ht="18" x14ac:dyDescent="0.2">
      <c r="A41" s="212"/>
      <c r="B41" s="213"/>
      <c r="C41" s="213"/>
      <c r="D41" s="213"/>
      <c r="E41" s="144" t="s">
        <v>26</v>
      </c>
      <c r="F41" s="225"/>
      <c r="G41" s="216">
        <f t="shared" ref="G41:T41" si="21">SUM(G35:G40)</f>
        <v>0</v>
      </c>
      <c r="H41" s="216">
        <f t="shared" si="21"/>
        <v>0</v>
      </c>
      <c r="I41" s="216">
        <f t="shared" si="21"/>
        <v>0</v>
      </c>
      <c r="J41" s="216">
        <f t="shared" si="21"/>
        <v>0</v>
      </c>
      <c r="K41" s="216">
        <f t="shared" si="21"/>
        <v>2</v>
      </c>
      <c r="L41" s="216">
        <f t="shared" si="21"/>
        <v>582</v>
      </c>
      <c r="M41" s="216">
        <f t="shared" si="21"/>
        <v>583</v>
      </c>
      <c r="N41" s="216">
        <f t="shared" si="21"/>
        <v>0</v>
      </c>
      <c r="O41" s="216">
        <f t="shared" si="21"/>
        <v>0</v>
      </c>
      <c r="P41" s="216">
        <f t="shared" si="21"/>
        <v>0</v>
      </c>
      <c r="Q41" s="216">
        <f t="shared" si="21"/>
        <v>0</v>
      </c>
      <c r="R41" s="216">
        <f t="shared" si="21"/>
        <v>0</v>
      </c>
      <c r="S41" s="216">
        <f t="shared" si="21"/>
        <v>0</v>
      </c>
      <c r="T41" s="216">
        <f t="shared" si="21"/>
        <v>2</v>
      </c>
      <c r="U41" s="216">
        <f>SUM(U35:U40)</f>
        <v>583</v>
      </c>
      <c r="V41" s="216">
        <f>SUM(V37)</f>
        <v>0</v>
      </c>
      <c r="W41" s="216">
        <f>SUM(W37)</f>
        <v>0</v>
      </c>
      <c r="X41" s="219"/>
      <c r="Y41" s="328"/>
      <c r="Z41" s="328"/>
    </row>
    <row r="42" spans="1:26" s="329" customFormat="1" ht="18" x14ac:dyDescent="0.2">
      <c r="A42" s="74"/>
      <c r="B42" s="75"/>
      <c r="C42" s="75"/>
      <c r="D42" s="75"/>
      <c r="E42" s="45"/>
      <c r="F42" s="76"/>
      <c r="G42" s="50"/>
      <c r="H42" s="50"/>
      <c r="I42" s="51"/>
      <c r="J42" s="50"/>
      <c r="K42" s="50"/>
      <c r="L42" s="51"/>
      <c r="M42" s="51"/>
      <c r="N42" s="50"/>
      <c r="O42" s="51"/>
      <c r="P42" s="50"/>
      <c r="Q42" s="51"/>
      <c r="R42" s="50"/>
      <c r="S42" s="51"/>
      <c r="T42" s="80"/>
      <c r="U42" s="51"/>
      <c r="V42" s="51"/>
      <c r="W42" s="51"/>
      <c r="X42" s="77"/>
      <c r="Y42" s="328"/>
      <c r="Z42" s="328"/>
    </row>
    <row r="43" spans="1:26" s="78" customFormat="1" ht="18" x14ac:dyDescent="0.2">
      <c r="A43" s="74"/>
      <c r="B43" s="75"/>
      <c r="C43" s="75"/>
      <c r="D43" s="75"/>
      <c r="E43" s="226" t="s">
        <v>56</v>
      </c>
      <c r="F43" s="76"/>
      <c r="G43" s="50"/>
      <c r="H43" s="50"/>
      <c r="I43" s="51"/>
      <c r="J43" s="50"/>
      <c r="K43" s="50"/>
      <c r="L43" s="51"/>
      <c r="M43" s="51"/>
      <c r="N43" s="50"/>
      <c r="O43" s="51"/>
      <c r="P43" s="50"/>
      <c r="Q43" s="51"/>
      <c r="R43" s="50"/>
      <c r="S43" s="51"/>
      <c r="T43" s="80"/>
      <c r="U43" s="51"/>
      <c r="V43" s="51"/>
      <c r="W43" s="51"/>
      <c r="X43" s="77"/>
      <c r="Y43" s="77"/>
      <c r="Z43" s="77"/>
    </row>
    <row r="44" spans="1:26" s="78" customFormat="1" ht="18" x14ac:dyDescent="0.4">
      <c r="A44" s="74"/>
      <c r="B44" s="75" t="s">
        <v>133</v>
      </c>
      <c r="C44" s="85" t="s">
        <v>119</v>
      </c>
      <c r="D44" s="286" t="s">
        <v>121</v>
      </c>
      <c r="E44" s="366" t="s">
        <v>135</v>
      </c>
      <c r="F44" s="291" t="s">
        <v>152</v>
      </c>
      <c r="G44" s="288"/>
      <c r="H44" s="288"/>
      <c r="I44" s="288"/>
      <c r="J44" s="288"/>
      <c r="K44" s="288"/>
      <c r="L44" s="288"/>
      <c r="M44" s="288"/>
      <c r="N44" s="288"/>
      <c r="O44" s="288"/>
      <c r="P44" s="288">
        <v>1</v>
      </c>
      <c r="Q44" s="422">
        <v>6250</v>
      </c>
      <c r="R44" s="288"/>
      <c r="S44" s="288"/>
      <c r="T44" s="80">
        <f t="shared" ref="T44:T47" si="22">+G44+K44+N44+P44-R44</f>
        <v>1</v>
      </c>
      <c r="U44" s="87">
        <f>+J44+M44+O44+Q44-S44</f>
        <v>6250</v>
      </c>
      <c r="V44" s="289"/>
      <c r="W44" s="289"/>
      <c r="X44" s="290" t="s">
        <v>240</v>
      </c>
      <c r="Y44" s="219"/>
      <c r="Z44" s="219"/>
    </row>
    <row r="45" spans="1:26" s="78" customFormat="1" ht="18" x14ac:dyDescent="0.4">
      <c r="A45" s="74"/>
      <c r="B45" s="75" t="s">
        <v>143</v>
      </c>
      <c r="C45" s="85" t="s">
        <v>119</v>
      </c>
      <c r="D45" s="286" t="s">
        <v>121</v>
      </c>
      <c r="E45" s="366" t="s">
        <v>162</v>
      </c>
      <c r="F45" s="291" t="s">
        <v>170</v>
      </c>
      <c r="G45" s="288">
        <v>96</v>
      </c>
      <c r="H45" s="288">
        <v>42365</v>
      </c>
      <c r="I45" s="288"/>
      <c r="J45" s="288">
        <v>31377</v>
      </c>
      <c r="K45" s="288"/>
      <c r="L45" s="288"/>
      <c r="M45" s="288"/>
      <c r="N45" s="288"/>
      <c r="O45" s="288"/>
      <c r="P45" s="288"/>
      <c r="Q45" s="422"/>
      <c r="R45" s="288"/>
      <c r="S45" s="288"/>
      <c r="T45" s="80">
        <f t="shared" si="22"/>
        <v>96</v>
      </c>
      <c r="U45" s="87">
        <f t="shared" ref="U45:U47" si="23">+J45+M45+O45+Q45-S45</f>
        <v>31377</v>
      </c>
      <c r="V45" s="289"/>
      <c r="W45" s="289"/>
      <c r="X45" s="290" t="s">
        <v>113</v>
      </c>
      <c r="Y45" s="77"/>
      <c r="Z45" s="77"/>
    </row>
    <row r="46" spans="1:26" s="284" customFormat="1" ht="18" x14ac:dyDescent="0.4">
      <c r="A46" s="285"/>
      <c r="B46" s="75" t="s">
        <v>143</v>
      </c>
      <c r="C46" s="85" t="s">
        <v>119</v>
      </c>
      <c r="D46" s="286" t="s">
        <v>121</v>
      </c>
      <c r="E46" s="366" t="s">
        <v>165</v>
      </c>
      <c r="F46" s="291" t="s">
        <v>170</v>
      </c>
      <c r="G46" s="288"/>
      <c r="H46" s="288"/>
      <c r="I46" s="288"/>
      <c r="J46" s="288"/>
      <c r="K46" s="288">
        <v>7</v>
      </c>
      <c r="L46" s="288">
        <v>985</v>
      </c>
      <c r="M46" s="288">
        <v>985</v>
      </c>
      <c r="N46" s="288"/>
      <c r="O46" s="288"/>
      <c r="P46" s="288"/>
      <c r="Q46" s="422"/>
      <c r="R46" s="288">
        <v>1</v>
      </c>
      <c r="S46" s="288">
        <v>106</v>
      </c>
      <c r="T46" s="80">
        <f t="shared" si="22"/>
        <v>6</v>
      </c>
      <c r="U46" s="87">
        <f t="shared" si="23"/>
        <v>879</v>
      </c>
      <c r="V46" s="289"/>
      <c r="W46" s="289"/>
      <c r="X46" s="290" t="s">
        <v>113</v>
      </c>
      <c r="Y46" s="290"/>
      <c r="Z46" s="290"/>
    </row>
    <row r="47" spans="1:26" s="284" customFormat="1" ht="18" x14ac:dyDescent="0.4">
      <c r="A47" s="285"/>
      <c r="B47" s="75" t="s">
        <v>143</v>
      </c>
      <c r="C47" s="85" t="s">
        <v>119</v>
      </c>
      <c r="D47" s="286" t="s">
        <v>121</v>
      </c>
      <c r="E47" s="366" t="s">
        <v>166</v>
      </c>
      <c r="F47" s="291" t="s">
        <v>170</v>
      </c>
      <c r="G47" s="288"/>
      <c r="H47" s="288"/>
      <c r="I47" s="288"/>
      <c r="J47" s="288"/>
      <c r="K47" s="288">
        <v>1</v>
      </c>
      <c r="L47" s="288">
        <v>840</v>
      </c>
      <c r="M47" s="288">
        <v>700</v>
      </c>
      <c r="N47" s="288"/>
      <c r="O47" s="288"/>
      <c r="P47" s="288"/>
      <c r="Q47" s="422"/>
      <c r="R47" s="288"/>
      <c r="S47" s="288"/>
      <c r="T47" s="80">
        <f t="shared" si="22"/>
        <v>1</v>
      </c>
      <c r="U47" s="87">
        <f t="shared" si="23"/>
        <v>700</v>
      </c>
      <c r="V47" s="289"/>
      <c r="W47" s="289"/>
      <c r="X47" s="290" t="s">
        <v>113</v>
      </c>
      <c r="Y47" s="290"/>
      <c r="Z47" s="290"/>
    </row>
    <row r="48" spans="1:26" s="284" customFormat="1" ht="18" x14ac:dyDescent="0.4">
      <c r="A48" s="285"/>
      <c r="B48" s="286"/>
      <c r="C48" s="286"/>
      <c r="D48" s="286"/>
      <c r="E48" s="366"/>
      <c r="F48" s="291"/>
      <c r="G48" s="288"/>
      <c r="H48" s="288"/>
      <c r="I48" s="289"/>
      <c r="J48" s="288"/>
      <c r="K48" s="288"/>
      <c r="L48" s="289"/>
      <c r="M48" s="289"/>
      <c r="N48" s="288"/>
      <c r="O48" s="289"/>
      <c r="P48" s="288"/>
      <c r="Q48" s="422"/>
      <c r="R48" s="288"/>
      <c r="S48" s="289"/>
      <c r="T48" s="100">
        <f t="shared" ref="T48:T50" si="24">+G48+K48+N48+P48-R48</f>
        <v>0</v>
      </c>
      <c r="U48" s="101">
        <f t="shared" ref="U48:U50" si="25">+J48+M48+O48+Q48-S48</f>
        <v>0</v>
      </c>
      <c r="V48" s="289"/>
      <c r="W48" s="289"/>
      <c r="X48" s="290"/>
      <c r="Y48" s="290"/>
      <c r="Z48" s="290"/>
    </row>
    <row r="49" spans="1:26" s="78" customFormat="1" ht="18" x14ac:dyDescent="0.4">
      <c r="A49" s="285"/>
      <c r="B49" s="75"/>
      <c r="C49" s="75"/>
      <c r="D49" s="286"/>
      <c r="E49" s="366"/>
      <c r="F49" s="76"/>
      <c r="G49" s="288"/>
      <c r="H49" s="288"/>
      <c r="I49" s="289"/>
      <c r="J49" s="288"/>
      <c r="K49" s="288"/>
      <c r="L49" s="289"/>
      <c r="M49" s="289"/>
      <c r="N49" s="288"/>
      <c r="O49" s="289"/>
      <c r="P49" s="288"/>
      <c r="Q49" s="289"/>
      <c r="R49" s="288"/>
      <c r="S49" s="289"/>
      <c r="T49" s="100">
        <f t="shared" si="24"/>
        <v>0</v>
      </c>
      <c r="U49" s="101">
        <f t="shared" si="25"/>
        <v>0</v>
      </c>
      <c r="V49" s="289"/>
      <c r="W49" s="289"/>
      <c r="X49" s="290"/>
      <c r="Y49" s="77"/>
      <c r="Z49" s="77"/>
    </row>
    <row r="50" spans="1:26" s="284" customFormat="1" ht="18" x14ac:dyDescent="0.2">
      <c r="A50" s="325"/>
      <c r="B50" s="326"/>
      <c r="C50" s="326"/>
      <c r="D50" s="326"/>
      <c r="E50" s="319"/>
      <c r="F50" s="327"/>
      <c r="G50" s="50"/>
      <c r="H50" s="50"/>
      <c r="I50" s="51"/>
      <c r="J50" s="50"/>
      <c r="K50" s="50"/>
      <c r="L50" s="51"/>
      <c r="M50" s="51"/>
      <c r="N50" s="50"/>
      <c r="O50" s="51"/>
      <c r="P50" s="50"/>
      <c r="Q50" s="51"/>
      <c r="R50" s="50"/>
      <c r="S50" s="51"/>
      <c r="T50" s="100">
        <f t="shared" si="24"/>
        <v>0</v>
      </c>
      <c r="U50" s="101">
        <f t="shared" si="25"/>
        <v>0</v>
      </c>
      <c r="V50" s="51"/>
      <c r="W50" s="51"/>
      <c r="X50" s="328"/>
      <c r="Y50" s="290"/>
      <c r="Z50" s="290"/>
    </row>
    <row r="51" spans="1:26" s="284" customFormat="1" ht="18" x14ac:dyDescent="0.2">
      <c r="A51" s="325"/>
      <c r="B51" s="326"/>
      <c r="C51" s="326"/>
      <c r="D51" s="326"/>
      <c r="E51" s="319"/>
      <c r="F51" s="327"/>
      <c r="G51" s="50"/>
      <c r="H51" s="50"/>
      <c r="I51" s="51"/>
      <c r="J51" s="50"/>
      <c r="K51" s="50"/>
      <c r="L51" s="51"/>
      <c r="M51" s="51"/>
      <c r="N51" s="50"/>
      <c r="O51" s="51"/>
      <c r="P51" s="50"/>
      <c r="Q51" s="51"/>
      <c r="R51" s="50"/>
      <c r="S51" s="51"/>
      <c r="T51" s="100">
        <f t="shared" ref="T51" si="26">+G51+K51+N51+P51-R51</f>
        <v>0</v>
      </c>
      <c r="U51" s="101">
        <f t="shared" ref="U51" si="27">+J51+M51+O51+Q51-S51</f>
        <v>0</v>
      </c>
      <c r="V51" s="51"/>
      <c r="W51" s="51"/>
      <c r="X51" s="328"/>
      <c r="Y51" s="290"/>
      <c r="Z51" s="290"/>
    </row>
    <row r="52" spans="1:26" s="284" customFormat="1" ht="18" x14ac:dyDescent="0.2">
      <c r="A52" s="325"/>
      <c r="B52" s="326"/>
      <c r="C52" s="326"/>
      <c r="D52" s="326"/>
      <c r="E52" s="319"/>
      <c r="F52" s="327"/>
      <c r="G52" s="50"/>
      <c r="H52" s="50"/>
      <c r="I52" s="51"/>
      <c r="J52" s="50"/>
      <c r="K52" s="50"/>
      <c r="L52" s="51"/>
      <c r="M52" s="51"/>
      <c r="N52" s="50"/>
      <c r="O52" s="51"/>
      <c r="P52" s="50"/>
      <c r="Q52" s="51"/>
      <c r="R52" s="50"/>
      <c r="S52" s="51"/>
      <c r="T52" s="100">
        <f>+G52+K52+N52+P52-R52</f>
        <v>0</v>
      </c>
      <c r="U52" s="101">
        <f t="shared" ref="U52:U53" si="28">+J52+M52+O52+Q52-S52</f>
        <v>0</v>
      </c>
      <c r="V52" s="51"/>
      <c r="W52" s="51"/>
      <c r="X52" s="328"/>
      <c r="Y52" s="290"/>
      <c r="Z52" s="290"/>
    </row>
    <row r="53" spans="1:26" s="284" customFormat="1" ht="18" x14ac:dyDescent="0.2">
      <c r="A53" s="325"/>
      <c r="B53" s="326"/>
      <c r="C53" s="326"/>
      <c r="D53" s="326"/>
      <c r="E53" s="319"/>
      <c r="F53" s="327"/>
      <c r="G53" s="50"/>
      <c r="H53" s="50"/>
      <c r="I53" s="51"/>
      <c r="J53" s="50"/>
      <c r="K53" s="50"/>
      <c r="L53" s="51"/>
      <c r="M53" s="51"/>
      <c r="N53" s="50"/>
      <c r="O53" s="51"/>
      <c r="P53" s="50"/>
      <c r="Q53" s="51"/>
      <c r="R53" s="50"/>
      <c r="S53" s="51"/>
      <c r="T53" s="100">
        <f t="shared" ref="T53" si="29">+G53+K53+N53+P53-R53</f>
        <v>0</v>
      </c>
      <c r="U53" s="101">
        <f t="shared" si="28"/>
        <v>0</v>
      </c>
      <c r="V53" s="51"/>
      <c r="W53" s="51"/>
      <c r="X53" s="328"/>
      <c r="Y53" s="290"/>
      <c r="Z53" s="290"/>
    </row>
    <row r="54" spans="1:26" s="284" customFormat="1" ht="18" x14ac:dyDescent="0.2">
      <c r="A54" s="212"/>
      <c r="B54" s="213"/>
      <c r="C54" s="213"/>
      <c r="D54" s="213"/>
      <c r="E54" s="144" t="s">
        <v>26</v>
      </c>
      <c r="F54" s="225"/>
      <c r="G54" s="216">
        <f t="shared" ref="G54:T54" si="30">SUM(G44:G53)</f>
        <v>96</v>
      </c>
      <c r="H54" s="216">
        <f t="shared" si="30"/>
        <v>42365</v>
      </c>
      <c r="I54" s="216">
        <f t="shared" si="30"/>
        <v>0</v>
      </c>
      <c r="J54" s="216">
        <f t="shared" si="30"/>
        <v>31377</v>
      </c>
      <c r="K54" s="216">
        <f t="shared" si="30"/>
        <v>8</v>
      </c>
      <c r="L54" s="216">
        <f t="shared" si="30"/>
        <v>1825</v>
      </c>
      <c r="M54" s="216">
        <f t="shared" si="30"/>
        <v>1685</v>
      </c>
      <c r="N54" s="216">
        <f t="shared" si="30"/>
        <v>0</v>
      </c>
      <c r="O54" s="216">
        <f t="shared" si="30"/>
        <v>0</v>
      </c>
      <c r="P54" s="216">
        <f t="shared" si="30"/>
        <v>1</v>
      </c>
      <c r="Q54" s="216">
        <f t="shared" si="30"/>
        <v>6250</v>
      </c>
      <c r="R54" s="216">
        <f t="shared" si="30"/>
        <v>1</v>
      </c>
      <c r="S54" s="216">
        <f t="shared" si="30"/>
        <v>106</v>
      </c>
      <c r="T54" s="216">
        <f t="shared" si="30"/>
        <v>104</v>
      </c>
      <c r="U54" s="216">
        <f>SUM(U44:U53)</f>
        <v>39206</v>
      </c>
      <c r="V54" s="217"/>
      <c r="W54" s="217"/>
      <c r="X54" s="219"/>
      <c r="Y54" s="290"/>
      <c r="Z54" s="290"/>
    </row>
    <row r="55" spans="1:26" s="78" customFormat="1" ht="18" x14ac:dyDescent="0.2">
      <c r="A55" s="74"/>
      <c r="B55" s="75"/>
      <c r="C55" s="75"/>
      <c r="D55" s="75"/>
      <c r="E55" s="226" t="s">
        <v>104</v>
      </c>
      <c r="F55" s="291"/>
      <c r="G55" s="50"/>
      <c r="H55" s="51"/>
      <c r="I55" s="51"/>
      <c r="J55" s="51"/>
      <c r="K55" s="50"/>
      <c r="L55" s="51"/>
      <c r="M55" s="51"/>
      <c r="N55" s="50"/>
      <c r="O55" s="51"/>
      <c r="P55" s="50"/>
      <c r="Q55" s="51"/>
      <c r="R55" s="50"/>
      <c r="S55" s="51"/>
      <c r="T55" s="100">
        <f t="shared" ref="T55:T56" si="31">+G55+K55+N55+P55-R55</f>
        <v>0</v>
      </c>
      <c r="U55" s="101">
        <f t="shared" ref="U55:U56" si="32">+J55+M55+O55+Q55-S55</f>
        <v>0</v>
      </c>
      <c r="V55" s="51"/>
      <c r="W55" s="51"/>
      <c r="X55" s="77"/>
      <c r="Y55" s="77"/>
      <c r="Z55" s="77"/>
    </row>
    <row r="56" spans="1:26" s="78" customFormat="1" ht="18" x14ac:dyDescent="0.4">
      <c r="A56" s="74"/>
      <c r="B56" s="75" t="s">
        <v>143</v>
      </c>
      <c r="C56" s="85" t="s">
        <v>119</v>
      </c>
      <c r="D56" s="286" t="s">
        <v>120</v>
      </c>
      <c r="E56" s="366" t="s">
        <v>173</v>
      </c>
      <c r="F56" s="291" t="s">
        <v>170</v>
      </c>
      <c r="G56" s="288"/>
      <c r="H56" s="288"/>
      <c r="I56" s="288"/>
      <c r="J56" s="288"/>
      <c r="K56" s="288">
        <v>1</v>
      </c>
      <c r="L56" s="288">
        <v>36</v>
      </c>
      <c r="M56" s="288">
        <v>36</v>
      </c>
      <c r="N56" s="288"/>
      <c r="O56" s="288"/>
      <c r="P56" s="288"/>
      <c r="Q56" s="422"/>
      <c r="R56" s="288"/>
      <c r="S56" s="288"/>
      <c r="T56" s="80">
        <f t="shared" si="31"/>
        <v>1</v>
      </c>
      <c r="U56" s="87">
        <f t="shared" si="32"/>
        <v>36</v>
      </c>
      <c r="V56" s="289"/>
      <c r="W56" s="289"/>
      <c r="X56" s="290" t="s">
        <v>113</v>
      </c>
      <c r="Y56" s="77"/>
      <c r="Z56" s="77"/>
    </row>
    <row r="57" spans="1:26" s="78" customFormat="1" ht="18" x14ac:dyDescent="0.4">
      <c r="A57" s="285"/>
      <c r="B57" s="286"/>
      <c r="C57" s="286"/>
      <c r="D57" s="286"/>
      <c r="E57" s="366"/>
      <c r="F57" s="291"/>
      <c r="G57" s="288"/>
      <c r="H57" s="288"/>
      <c r="I57" s="289"/>
      <c r="J57" s="288"/>
      <c r="K57" s="288"/>
      <c r="L57" s="289"/>
      <c r="M57" s="289"/>
      <c r="N57" s="288"/>
      <c r="O57" s="289"/>
      <c r="P57" s="288"/>
      <c r="Q57" s="289"/>
      <c r="R57" s="288"/>
      <c r="S57" s="289"/>
      <c r="T57" s="100">
        <f t="shared" ref="T57:T59" si="33">+G57+K57+N57+P57-R57</f>
        <v>0</v>
      </c>
      <c r="U57" s="101">
        <f t="shared" ref="U57:U59" si="34">+J57+M57+O57+Q57-S57</f>
        <v>0</v>
      </c>
      <c r="V57" s="289"/>
      <c r="W57" s="289"/>
      <c r="X57" s="290"/>
      <c r="Y57" s="77"/>
      <c r="Z57" s="77"/>
    </row>
    <row r="58" spans="1:26" s="73" customFormat="1" ht="18" outlineLevel="1" x14ac:dyDescent="0.4">
      <c r="A58" s="74"/>
      <c r="B58" s="75"/>
      <c r="C58" s="75"/>
      <c r="D58" s="75"/>
      <c r="E58" s="366"/>
      <c r="F58" s="76"/>
      <c r="G58" s="50"/>
      <c r="H58" s="50"/>
      <c r="I58" s="51"/>
      <c r="J58" s="50"/>
      <c r="K58" s="50"/>
      <c r="L58" s="50"/>
      <c r="M58" s="50"/>
      <c r="N58" s="50"/>
      <c r="O58" s="51"/>
      <c r="P58" s="50"/>
      <c r="Q58" s="51"/>
      <c r="R58" s="50"/>
      <c r="S58" s="51"/>
      <c r="T58" s="100">
        <f t="shared" si="33"/>
        <v>0</v>
      </c>
      <c r="U58" s="101">
        <f t="shared" si="34"/>
        <v>0</v>
      </c>
      <c r="V58" s="51"/>
      <c r="W58" s="51"/>
      <c r="X58" s="290"/>
      <c r="Y58" s="72"/>
      <c r="Z58" s="72"/>
    </row>
    <row r="59" spans="1:26" s="73" customFormat="1" ht="18" outlineLevel="1" x14ac:dyDescent="0.4">
      <c r="A59" s="84"/>
      <c r="B59" s="85"/>
      <c r="C59" s="85"/>
      <c r="D59" s="85"/>
      <c r="E59" s="104"/>
      <c r="F59" s="105"/>
      <c r="G59" s="106"/>
      <c r="H59" s="87"/>
      <c r="I59" s="80"/>
      <c r="J59" s="87"/>
      <c r="K59" s="80"/>
      <c r="L59" s="80"/>
      <c r="M59" s="80"/>
      <c r="N59" s="80"/>
      <c r="O59" s="87"/>
      <c r="P59" s="80"/>
      <c r="Q59" s="87"/>
      <c r="R59" s="80"/>
      <c r="S59" s="87"/>
      <c r="T59" s="100">
        <f t="shared" si="33"/>
        <v>0</v>
      </c>
      <c r="U59" s="101">
        <f t="shared" si="34"/>
        <v>0</v>
      </c>
      <c r="V59" s="87"/>
      <c r="W59" s="87"/>
      <c r="X59" s="72"/>
      <c r="Y59" s="72"/>
      <c r="Z59" s="72"/>
    </row>
    <row r="60" spans="1:26" s="78" customFormat="1" ht="18" x14ac:dyDescent="0.4">
      <c r="A60" s="84"/>
      <c r="B60" s="85"/>
      <c r="C60" s="85"/>
      <c r="D60" s="85"/>
      <c r="E60" s="104"/>
      <c r="F60" s="105"/>
      <c r="G60" s="106"/>
      <c r="H60" s="87"/>
      <c r="I60" s="80"/>
      <c r="J60" s="87"/>
      <c r="K60" s="80"/>
      <c r="L60" s="80"/>
      <c r="M60" s="80"/>
      <c r="N60" s="80"/>
      <c r="O60" s="87"/>
      <c r="P60" s="80"/>
      <c r="Q60" s="87"/>
      <c r="R60" s="80"/>
      <c r="S60" s="87"/>
      <c r="T60" s="100">
        <f>+G60+K60+N60+P60-R60</f>
        <v>0</v>
      </c>
      <c r="U60" s="101">
        <f t="shared" ref="U60" si="35">+J60+M60+O60+Q60-S60</f>
        <v>0</v>
      </c>
      <c r="V60" s="87"/>
      <c r="W60" s="87"/>
      <c r="X60" s="72"/>
      <c r="Y60" s="77"/>
      <c r="Z60" s="77"/>
    </row>
    <row r="61" spans="1:26" s="329" customFormat="1" ht="18" x14ac:dyDescent="0.4">
      <c r="A61" s="359"/>
      <c r="B61" s="360"/>
      <c r="C61" s="360"/>
      <c r="D61" s="360"/>
      <c r="E61" s="361" t="s">
        <v>26</v>
      </c>
      <c r="F61" s="362"/>
      <c r="G61" s="216">
        <f t="shared" ref="G61:U61" si="36">SUM(G56:G60)</f>
        <v>0</v>
      </c>
      <c r="H61" s="216">
        <f t="shared" si="36"/>
        <v>0</v>
      </c>
      <c r="I61" s="216">
        <f t="shared" si="36"/>
        <v>0</v>
      </c>
      <c r="J61" s="216">
        <f t="shared" si="36"/>
        <v>0</v>
      </c>
      <c r="K61" s="216">
        <f t="shared" si="36"/>
        <v>1</v>
      </c>
      <c r="L61" s="216">
        <f t="shared" si="36"/>
        <v>36</v>
      </c>
      <c r="M61" s="216">
        <f t="shared" si="36"/>
        <v>36</v>
      </c>
      <c r="N61" s="216">
        <f t="shared" si="36"/>
        <v>0</v>
      </c>
      <c r="O61" s="216">
        <f t="shared" si="36"/>
        <v>0</v>
      </c>
      <c r="P61" s="216">
        <f t="shared" si="36"/>
        <v>0</v>
      </c>
      <c r="Q61" s="216">
        <f t="shared" si="36"/>
        <v>0</v>
      </c>
      <c r="R61" s="216">
        <f t="shared" si="36"/>
        <v>0</v>
      </c>
      <c r="S61" s="216">
        <f t="shared" si="36"/>
        <v>0</v>
      </c>
      <c r="T61" s="216">
        <f t="shared" si="36"/>
        <v>1</v>
      </c>
      <c r="U61" s="216">
        <f t="shared" si="36"/>
        <v>36</v>
      </c>
      <c r="V61" s="216">
        <f t="shared" ref="V61:X61" si="37">SUM(V56:V60)</f>
        <v>0</v>
      </c>
      <c r="W61" s="216">
        <f t="shared" si="37"/>
        <v>0</v>
      </c>
      <c r="X61" s="216">
        <f t="shared" si="37"/>
        <v>0</v>
      </c>
      <c r="Y61" s="328"/>
      <c r="Z61" s="328"/>
    </row>
    <row r="62" spans="1:26" s="329" customFormat="1" ht="18" x14ac:dyDescent="0.2">
      <c r="A62" s="84"/>
      <c r="B62" s="85"/>
      <c r="C62" s="85"/>
      <c r="D62" s="85"/>
      <c r="E62" s="226" t="s">
        <v>109</v>
      </c>
      <c r="F62" s="105"/>
      <c r="G62" s="106"/>
      <c r="H62" s="87"/>
      <c r="I62" s="80"/>
      <c r="J62" s="87"/>
      <c r="K62" s="80"/>
      <c r="L62" s="80"/>
      <c r="M62" s="80"/>
      <c r="N62" s="80"/>
      <c r="O62" s="87"/>
      <c r="P62" s="80"/>
      <c r="Q62" s="87"/>
      <c r="R62" s="80"/>
      <c r="S62" s="87"/>
      <c r="T62" s="100"/>
      <c r="U62" s="101"/>
      <c r="V62" s="87"/>
      <c r="W62" s="87"/>
      <c r="X62" s="72"/>
      <c r="Y62" s="328"/>
      <c r="Z62" s="328"/>
    </row>
    <row r="63" spans="1:26" s="329" customFormat="1" ht="18" x14ac:dyDescent="0.4">
      <c r="A63" s="74"/>
      <c r="B63" s="75" t="s">
        <v>143</v>
      </c>
      <c r="C63" s="85" t="s">
        <v>119</v>
      </c>
      <c r="D63" s="286" t="s">
        <v>114</v>
      </c>
      <c r="E63" s="366" t="s">
        <v>172</v>
      </c>
      <c r="F63" s="291" t="s">
        <v>170</v>
      </c>
      <c r="G63" s="288"/>
      <c r="H63" s="288"/>
      <c r="I63" s="288"/>
      <c r="J63" s="288"/>
      <c r="K63" s="288">
        <v>4</v>
      </c>
      <c r="L63" s="288">
        <v>3368</v>
      </c>
      <c r="M63" s="288">
        <v>1823</v>
      </c>
      <c r="N63" s="288"/>
      <c r="O63" s="288"/>
      <c r="P63" s="288"/>
      <c r="Q63" s="422"/>
      <c r="R63" s="288"/>
      <c r="S63" s="288"/>
      <c r="T63" s="80">
        <f t="shared" ref="T63" si="38">+G63+K63+N63+P63-R63</f>
        <v>4</v>
      </c>
      <c r="U63" s="87">
        <f t="shared" ref="U63" si="39">+J63+M63+O63+Q63-S63</f>
        <v>1823</v>
      </c>
      <c r="V63" s="289"/>
      <c r="W63" s="289"/>
      <c r="X63" s="290" t="s">
        <v>113</v>
      </c>
      <c r="Y63" s="328"/>
      <c r="Z63" s="328"/>
    </row>
    <row r="64" spans="1:26" s="329" customFormat="1" ht="18" x14ac:dyDescent="0.4">
      <c r="A64" s="74"/>
      <c r="B64" s="75"/>
      <c r="C64" s="75" t="s">
        <v>119</v>
      </c>
      <c r="D64" s="75" t="s">
        <v>114</v>
      </c>
      <c r="E64" s="405"/>
      <c r="F64" s="76"/>
      <c r="G64" s="50"/>
      <c r="H64" s="50"/>
      <c r="I64" s="51"/>
      <c r="J64" s="50"/>
      <c r="K64" s="50"/>
      <c r="L64" s="51"/>
      <c r="M64" s="51"/>
      <c r="N64" s="50"/>
      <c r="O64" s="51"/>
      <c r="P64" s="50"/>
      <c r="Q64" s="421"/>
      <c r="R64" s="50"/>
      <c r="S64" s="51"/>
      <c r="T64" s="100">
        <f t="shared" ref="T64" si="40">+G64+K64+N64+P64-R64</f>
        <v>0</v>
      </c>
      <c r="U64" s="101">
        <f t="shared" ref="U64" si="41">+J64+M64+O64+Q64-S64</f>
        <v>0</v>
      </c>
      <c r="V64" s="51"/>
      <c r="W64" s="51"/>
      <c r="X64" s="77"/>
      <c r="Y64" s="328"/>
      <c r="Z64" s="328"/>
    </row>
    <row r="65" spans="1:26" s="329" customFormat="1" ht="18" x14ac:dyDescent="0.4">
      <c r="A65" s="74"/>
      <c r="B65" s="75"/>
      <c r="C65" s="75"/>
      <c r="D65" s="75"/>
      <c r="E65" s="405"/>
      <c r="F65" s="76"/>
      <c r="G65" s="50"/>
      <c r="H65" s="50"/>
      <c r="I65" s="51"/>
      <c r="J65" s="50"/>
      <c r="K65" s="50"/>
      <c r="L65" s="51"/>
      <c r="M65" s="51"/>
      <c r="N65" s="50"/>
      <c r="O65" s="51"/>
      <c r="P65" s="50"/>
      <c r="Q65" s="421"/>
      <c r="R65" s="50"/>
      <c r="S65" s="51"/>
      <c r="T65" s="100">
        <f t="shared" ref="T65:T69" si="42">+G65+K65+N65+P65-R65</f>
        <v>0</v>
      </c>
      <c r="U65" s="101">
        <f t="shared" ref="U65:U69" si="43">+J65+M65+O65+Q65-S65</f>
        <v>0</v>
      </c>
      <c r="V65" s="51"/>
      <c r="W65" s="51"/>
      <c r="X65" s="77"/>
      <c r="Y65" s="328"/>
      <c r="Z65" s="328"/>
    </row>
    <row r="66" spans="1:26" s="329" customFormat="1" ht="18" x14ac:dyDescent="0.4">
      <c r="A66" s="74"/>
      <c r="B66" s="75"/>
      <c r="C66" s="75"/>
      <c r="D66" s="75"/>
      <c r="E66" s="405"/>
      <c r="F66" s="76"/>
      <c r="G66" s="50"/>
      <c r="H66" s="50"/>
      <c r="I66" s="51"/>
      <c r="J66" s="50"/>
      <c r="K66" s="50"/>
      <c r="L66" s="51"/>
      <c r="M66" s="51"/>
      <c r="N66" s="50"/>
      <c r="O66" s="51"/>
      <c r="P66" s="50"/>
      <c r="Q66" s="421"/>
      <c r="R66" s="50"/>
      <c r="S66" s="51"/>
      <c r="T66" s="100">
        <f t="shared" ref="T66" si="44">+G66+K66+N66+P66-R66</f>
        <v>0</v>
      </c>
      <c r="U66" s="101">
        <f t="shared" ref="U66" si="45">+J66+M66+O66+Q66-S66</f>
        <v>0</v>
      </c>
      <c r="V66" s="51"/>
      <c r="W66" s="51"/>
      <c r="X66" s="77"/>
      <c r="Y66" s="328"/>
      <c r="Z66" s="328"/>
    </row>
    <row r="67" spans="1:26" s="329" customFormat="1" ht="18" x14ac:dyDescent="0.4">
      <c r="A67" s="74"/>
      <c r="B67" s="75"/>
      <c r="C67" s="75"/>
      <c r="D67" s="75"/>
      <c r="E67" s="405"/>
      <c r="F67" s="76"/>
      <c r="G67" s="50"/>
      <c r="H67" s="50"/>
      <c r="I67" s="51"/>
      <c r="J67" s="50"/>
      <c r="K67" s="50"/>
      <c r="L67" s="51"/>
      <c r="M67" s="51"/>
      <c r="N67" s="50"/>
      <c r="O67" s="51"/>
      <c r="P67" s="50"/>
      <c r="Q67" s="421"/>
      <c r="R67" s="50"/>
      <c r="S67" s="51"/>
      <c r="T67" s="100">
        <f t="shared" ref="T67" si="46">+G67+K67+N67+P67-R67</f>
        <v>0</v>
      </c>
      <c r="U67" s="101">
        <f t="shared" ref="U67" si="47">+J67+M67+O67+Q67-S67</f>
        <v>0</v>
      </c>
      <c r="V67" s="51"/>
      <c r="W67" s="51"/>
      <c r="X67" s="77"/>
      <c r="Y67" s="328"/>
      <c r="Z67" s="328"/>
    </row>
    <row r="68" spans="1:26" s="329" customFormat="1" ht="18" x14ac:dyDescent="0.4">
      <c r="A68" s="74"/>
      <c r="B68" s="75"/>
      <c r="C68" s="75"/>
      <c r="D68" s="75"/>
      <c r="E68" s="405"/>
      <c r="F68" s="76"/>
      <c r="G68" s="50"/>
      <c r="H68" s="50"/>
      <c r="I68" s="51"/>
      <c r="J68" s="50"/>
      <c r="K68" s="50"/>
      <c r="L68" s="51"/>
      <c r="M68" s="51"/>
      <c r="N68" s="50"/>
      <c r="O68" s="51"/>
      <c r="P68" s="50"/>
      <c r="Q68" s="421"/>
      <c r="R68" s="50"/>
      <c r="S68" s="51"/>
      <c r="T68" s="100">
        <f t="shared" ref="T68" si="48">+G68+K68+N68+P68-R68</f>
        <v>0</v>
      </c>
      <c r="U68" s="101">
        <f t="shared" ref="U68" si="49">+J68+M68+O68+Q68-S68</f>
        <v>0</v>
      </c>
      <c r="V68" s="51"/>
      <c r="W68" s="51"/>
      <c r="X68" s="77"/>
      <c r="Y68" s="328"/>
      <c r="Z68" s="328"/>
    </row>
    <row r="69" spans="1:26" s="78" customFormat="1" ht="18" x14ac:dyDescent="0.2">
      <c r="A69" s="74"/>
      <c r="B69" s="75"/>
      <c r="C69" s="75"/>
      <c r="D69" s="75"/>
      <c r="E69" s="45"/>
      <c r="F69" s="76"/>
      <c r="G69" s="50"/>
      <c r="H69" s="50"/>
      <c r="I69" s="51"/>
      <c r="J69" s="50"/>
      <c r="K69" s="50"/>
      <c r="L69" s="50"/>
      <c r="M69" s="50"/>
      <c r="N69" s="50"/>
      <c r="O69" s="51"/>
      <c r="P69" s="50"/>
      <c r="Q69" s="51"/>
      <c r="R69" s="50"/>
      <c r="S69" s="51"/>
      <c r="T69" s="100">
        <f t="shared" si="42"/>
        <v>0</v>
      </c>
      <c r="U69" s="101">
        <f t="shared" si="43"/>
        <v>0</v>
      </c>
      <c r="V69" s="51"/>
      <c r="W69" s="51"/>
      <c r="X69" s="77"/>
      <c r="Y69" s="219"/>
      <c r="Z69" s="219"/>
    </row>
    <row r="70" spans="1:26" s="78" customFormat="1" ht="18" x14ac:dyDescent="0.2">
      <c r="A70" s="212"/>
      <c r="B70" s="213"/>
      <c r="C70" s="213"/>
      <c r="D70" s="213"/>
      <c r="E70" s="144" t="s">
        <v>26</v>
      </c>
      <c r="F70" s="225"/>
      <c r="G70" s="216">
        <f t="shared" ref="G70:T70" si="50">SUM(G63:G69)</f>
        <v>0</v>
      </c>
      <c r="H70" s="216">
        <f t="shared" si="50"/>
        <v>0</v>
      </c>
      <c r="I70" s="216">
        <f t="shared" si="50"/>
        <v>0</v>
      </c>
      <c r="J70" s="216">
        <f t="shared" si="50"/>
        <v>0</v>
      </c>
      <c r="K70" s="216">
        <f t="shared" si="50"/>
        <v>4</v>
      </c>
      <c r="L70" s="216">
        <f t="shared" si="50"/>
        <v>3368</v>
      </c>
      <c r="M70" s="216">
        <f t="shared" si="50"/>
        <v>1823</v>
      </c>
      <c r="N70" s="216">
        <f t="shared" si="50"/>
        <v>0</v>
      </c>
      <c r="O70" s="216">
        <f t="shared" si="50"/>
        <v>0</v>
      </c>
      <c r="P70" s="216">
        <f t="shared" si="50"/>
        <v>0</v>
      </c>
      <c r="Q70" s="216">
        <f t="shared" si="50"/>
        <v>0</v>
      </c>
      <c r="R70" s="216">
        <f t="shared" si="50"/>
        <v>0</v>
      </c>
      <c r="S70" s="216">
        <f t="shared" si="50"/>
        <v>0</v>
      </c>
      <c r="T70" s="216">
        <f t="shared" si="50"/>
        <v>4</v>
      </c>
      <c r="U70" s="216">
        <f>SUM(U63:U69)</f>
        <v>1823</v>
      </c>
      <c r="V70" s="217"/>
      <c r="W70" s="217"/>
      <c r="X70" s="219"/>
      <c r="Y70" s="77"/>
      <c r="Z70" s="77"/>
    </row>
    <row r="71" spans="1:26" s="78" customFormat="1" ht="18" x14ac:dyDescent="0.2">
      <c r="A71" s="285"/>
      <c r="B71" s="286"/>
      <c r="C71" s="286"/>
      <c r="D71" s="286"/>
      <c r="E71" s="226" t="s">
        <v>92</v>
      </c>
      <c r="F71" s="291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9"/>
      <c r="W71" s="289"/>
      <c r="X71" s="290"/>
      <c r="Y71" s="77"/>
      <c r="Z71" s="77"/>
    </row>
    <row r="72" spans="1:26" s="78" customFormat="1" ht="18" x14ac:dyDescent="0.2">
      <c r="A72" s="74"/>
      <c r="B72" s="75"/>
      <c r="C72" s="75"/>
      <c r="D72" s="75"/>
      <c r="E72" s="45"/>
      <c r="F72" s="76"/>
      <c r="G72" s="50"/>
      <c r="H72" s="50"/>
      <c r="I72" s="51"/>
      <c r="J72" s="50"/>
      <c r="K72" s="50"/>
      <c r="L72" s="51"/>
      <c r="M72" s="51"/>
      <c r="N72" s="50"/>
      <c r="O72" s="51"/>
      <c r="P72" s="50"/>
      <c r="Q72" s="51"/>
      <c r="R72" s="50"/>
      <c r="S72" s="51"/>
      <c r="T72" s="100">
        <f t="shared" ref="T72:T75" si="51">+G72+K72+N72+P72-R72</f>
        <v>0</v>
      </c>
      <c r="U72" s="101">
        <f t="shared" ref="U72:U75" si="52">+J72+M72+O72+Q72-S72</f>
        <v>0</v>
      </c>
      <c r="V72" s="51"/>
      <c r="W72" s="51"/>
      <c r="X72" s="77"/>
      <c r="Y72" s="77"/>
      <c r="Z72" s="77"/>
    </row>
    <row r="73" spans="1:26" s="78" customFormat="1" ht="18" x14ac:dyDescent="0.2">
      <c r="A73" s="74"/>
      <c r="B73" s="75"/>
      <c r="C73" s="75"/>
      <c r="D73" s="75"/>
      <c r="E73" s="45"/>
      <c r="F73" s="76"/>
      <c r="G73" s="50"/>
      <c r="H73" s="50"/>
      <c r="I73" s="51"/>
      <c r="J73" s="50"/>
      <c r="K73" s="50"/>
      <c r="L73" s="51"/>
      <c r="M73" s="51"/>
      <c r="N73" s="50"/>
      <c r="O73" s="51"/>
      <c r="P73" s="50"/>
      <c r="Q73" s="51"/>
      <c r="R73" s="50"/>
      <c r="S73" s="51"/>
      <c r="T73" s="100">
        <f t="shared" ref="T73" si="53">+G73+K73+N73+P73-R73</f>
        <v>0</v>
      </c>
      <c r="U73" s="101">
        <f t="shared" ref="U73" si="54">+J73+M73+O73+Q73-S73</f>
        <v>0</v>
      </c>
      <c r="V73" s="51"/>
      <c r="W73" s="51"/>
      <c r="X73" s="77"/>
      <c r="Y73" s="77"/>
      <c r="Z73" s="77"/>
    </row>
    <row r="74" spans="1:26" s="73" customFormat="1" ht="18" outlineLevel="1" x14ac:dyDescent="0.4">
      <c r="A74" s="74"/>
      <c r="B74" s="286"/>
      <c r="C74" s="286"/>
      <c r="D74" s="75"/>
      <c r="E74" s="366"/>
      <c r="F74" s="291"/>
      <c r="G74" s="50"/>
      <c r="H74" s="51"/>
      <c r="I74" s="51"/>
      <c r="J74" s="51"/>
      <c r="K74" s="50"/>
      <c r="L74" s="51"/>
      <c r="M74" s="51"/>
      <c r="N74" s="50"/>
      <c r="O74" s="51"/>
      <c r="P74" s="50"/>
      <c r="Q74" s="421"/>
      <c r="R74" s="50"/>
      <c r="S74" s="51"/>
      <c r="T74" s="100">
        <f t="shared" si="51"/>
        <v>0</v>
      </c>
      <c r="U74" s="101">
        <f t="shared" si="52"/>
        <v>0</v>
      </c>
      <c r="V74" s="51"/>
      <c r="W74" s="51"/>
      <c r="X74" s="290"/>
      <c r="Y74" s="72"/>
      <c r="Z74" s="72"/>
    </row>
    <row r="75" spans="1:26" s="73" customFormat="1" ht="18" outlineLevel="1" x14ac:dyDescent="0.2">
      <c r="A75" s="285"/>
      <c r="B75" s="286"/>
      <c r="C75" s="286"/>
      <c r="D75" s="286"/>
      <c r="E75" s="180"/>
      <c r="F75" s="291"/>
      <c r="G75" s="288"/>
      <c r="H75" s="288"/>
      <c r="I75" s="289"/>
      <c r="J75" s="288"/>
      <c r="K75" s="288"/>
      <c r="L75" s="289"/>
      <c r="M75" s="289"/>
      <c r="N75" s="288"/>
      <c r="O75" s="289"/>
      <c r="P75" s="288"/>
      <c r="Q75" s="289"/>
      <c r="R75" s="288"/>
      <c r="S75" s="289"/>
      <c r="T75" s="100">
        <f t="shared" si="51"/>
        <v>0</v>
      </c>
      <c r="U75" s="101">
        <f t="shared" si="52"/>
        <v>0</v>
      </c>
      <c r="V75" s="289"/>
      <c r="W75" s="289"/>
      <c r="X75" s="290"/>
      <c r="Y75" s="72"/>
      <c r="Z75" s="72"/>
    </row>
    <row r="76" spans="1:26" s="73" customFormat="1" ht="18" outlineLevel="1" x14ac:dyDescent="0.2">
      <c r="A76" s="212"/>
      <c r="B76" s="213"/>
      <c r="C76" s="213"/>
      <c r="D76" s="213"/>
      <c r="E76" s="144" t="s">
        <v>26</v>
      </c>
      <c r="F76" s="225"/>
      <c r="G76" s="216">
        <f t="shared" ref="G76:T76" si="55">SUM(G72:G75)</f>
        <v>0</v>
      </c>
      <c r="H76" s="216">
        <f t="shared" si="55"/>
        <v>0</v>
      </c>
      <c r="I76" s="216">
        <f t="shared" si="55"/>
        <v>0</v>
      </c>
      <c r="J76" s="216">
        <f t="shared" si="55"/>
        <v>0</v>
      </c>
      <c r="K76" s="216">
        <f t="shared" si="55"/>
        <v>0</v>
      </c>
      <c r="L76" s="216">
        <f t="shared" si="55"/>
        <v>0</v>
      </c>
      <c r="M76" s="216">
        <f t="shared" si="55"/>
        <v>0</v>
      </c>
      <c r="N76" s="216">
        <f t="shared" si="55"/>
        <v>0</v>
      </c>
      <c r="O76" s="216">
        <f t="shared" si="55"/>
        <v>0</v>
      </c>
      <c r="P76" s="216">
        <f t="shared" si="55"/>
        <v>0</v>
      </c>
      <c r="Q76" s="216">
        <f t="shared" si="55"/>
        <v>0</v>
      </c>
      <c r="R76" s="216">
        <f t="shared" si="55"/>
        <v>0</v>
      </c>
      <c r="S76" s="216">
        <f t="shared" si="55"/>
        <v>0</v>
      </c>
      <c r="T76" s="216">
        <f t="shared" si="55"/>
        <v>0</v>
      </c>
      <c r="U76" s="216">
        <f>SUM(U72:U75)</f>
        <v>0</v>
      </c>
      <c r="V76" s="217"/>
      <c r="W76" s="217"/>
      <c r="X76" s="219"/>
      <c r="Y76" s="72"/>
      <c r="Z76" s="72"/>
    </row>
    <row r="77" spans="1:26" s="364" customFormat="1" ht="18" outlineLevel="1" x14ac:dyDescent="0.2">
      <c r="A77" s="227"/>
      <c r="B77" s="228"/>
      <c r="C77" s="228"/>
      <c r="D77" s="228"/>
      <c r="E77" s="229" t="s">
        <v>48</v>
      </c>
      <c r="F77" s="230"/>
      <c r="G77" s="231">
        <f>+G18+G32+G54+G76+G41+G70+G61</f>
        <v>228</v>
      </c>
      <c r="H77" s="231">
        <f>+H18+H32+H54+H76+H41+H70+H61</f>
        <v>110108</v>
      </c>
      <c r="I77" s="231">
        <f>+I18+I32+I54+I76+I41+I70+I61</f>
        <v>0</v>
      </c>
      <c r="J77" s="231">
        <f>+J18+J32+J54+J76+J41+J70+J61</f>
        <v>76038</v>
      </c>
      <c r="K77" s="231">
        <f>+K18+K32+K54+K76+K41+K61+K70</f>
        <v>99</v>
      </c>
      <c r="L77" s="231">
        <f>+L18+L32+L54+L76+L41+L61+L70</f>
        <v>34577</v>
      </c>
      <c r="M77" s="231">
        <f t="shared" ref="M77:U77" si="56">+M18+M32+M54+M76+M41+M70+M61</f>
        <v>27651</v>
      </c>
      <c r="N77" s="231">
        <f t="shared" si="56"/>
        <v>0</v>
      </c>
      <c r="O77" s="231">
        <f t="shared" si="56"/>
        <v>0</v>
      </c>
      <c r="P77" s="231">
        <f t="shared" si="56"/>
        <v>4</v>
      </c>
      <c r="Q77" s="231">
        <f t="shared" si="56"/>
        <v>20075</v>
      </c>
      <c r="R77" s="231">
        <f t="shared" si="56"/>
        <v>1</v>
      </c>
      <c r="S77" s="231">
        <f t="shared" si="56"/>
        <v>106</v>
      </c>
      <c r="T77" s="231">
        <f t="shared" si="56"/>
        <v>330</v>
      </c>
      <c r="U77" s="393">
        <f t="shared" si="56"/>
        <v>123658</v>
      </c>
      <c r="V77" s="232"/>
      <c r="W77" s="232"/>
      <c r="X77" s="233"/>
      <c r="Y77" s="363"/>
      <c r="Z77" s="363"/>
    </row>
    <row r="78" spans="1:26" s="73" customFormat="1" outlineLevel="1" x14ac:dyDescent="0.2">
      <c r="A78" s="221"/>
      <c r="B78" s="222"/>
      <c r="C78" s="222"/>
      <c r="D78" s="222"/>
      <c r="E78" s="222"/>
      <c r="F78" s="223"/>
      <c r="G78" s="118"/>
      <c r="H78" s="117"/>
      <c r="I78" s="117"/>
      <c r="J78" s="117"/>
      <c r="K78" s="118"/>
      <c r="L78" s="117"/>
      <c r="M78" s="117"/>
      <c r="N78" s="118"/>
      <c r="O78" s="117"/>
      <c r="P78" s="118"/>
      <c r="Q78" s="117"/>
      <c r="R78" s="118"/>
      <c r="S78" s="117"/>
      <c r="T78" s="118"/>
      <c r="U78" s="119"/>
      <c r="V78" s="117"/>
      <c r="W78" s="117"/>
      <c r="X78" s="210"/>
      <c r="Y78" s="72"/>
      <c r="Z78" s="72"/>
    </row>
    <row r="79" spans="1:26" s="78" customFormat="1" x14ac:dyDescent="0.2">
      <c r="A79" s="221"/>
      <c r="B79" s="222"/>
      <c r="C79" s="222"/>
      <c r="D79" s="222"/>
      <c r="E79" s="222"/>
      <c r="F79" s="223"/>
      <c r="G79" s="118"/>
      <c r="H79" s="117"/>
      <c r="I79" s="117"/>
      <c r="J79" s="117"/>
      <c r="K79" s="118"/>
      <c r="L79" s="117"/>
      <c r="M79" s="117"/>
      <c r="N79" s="118"/>
      <c r="O79" s="117"/>
      <c r="P79" s="118"/>
      <c r="Q79" s="117"/>
      <c r="R79" s="118"/>
      <c r="S79" s="117"/>
      <c r="T79" s="118"/>
      <c r="U79" s="119"/>
      <c r="V79" s="117"/>
      <c r="W79" s="117"/>
      <c r="X79" s="210"/>
      <c r="Y79" s="77"/>
      <c r="Z79" s="77"/>
    </row>
    <row r="80" spans="1:26" s="284" customFormat="1" x14ac:dyDescent="0.2">
      <c r="A80" s="221"/>
      <c r="B80" s="222"/>
      <c r="C80" s="222"/>
      <c r="D80" s="222"/>
      <c r="E80" s="222"/>
      <c r="F80" s="223"/>
      <c r="G80" s="118"/>
      <c r="H80" s="117"/>
      <c r="I80" s="117"/>
      <c r="J80" s="117"/>
      <c r="K80" s="118"/>
      <c r="L80" s="117"/>
      <c r="M80" s="117"/>
      <c r="N80" s="118"/>
      <c r="O80" s="117"/>
      <c r="P80" s="118"/>
      <c r="Q80" s="117"/>
      <c r="R80" s="118"/>
      <c r="S80" s="117"/>
      <c r="T80" s="118"/>
      <c r="U80" s="119"/>
      <c r="V80" s="117"/>
      <c r="W80" s="117"/>
      <c r="X80" s="210"/>
      <c r="Y80" s="290"/>
      <c r="Z80" s="290"/>
    </row>
    <row r="81" spans="1:26" s="284" customFormat="1" x14ac:dyDescent="0.2">
      <c r="A81" s="221"/>
      <c r="B81" s="222"/>
      <c r="C81" s="222"/>
      <c r="D81" s="222"/>
      <c r="E81" s="222"/>
      <c r="F81" s="223"/>
      <c r="G81" s="118"/>
      <c r="H81" s="117"/>
      <c r="I81" s="117"/>
      <c r="J81" s="117"/>
      <c r="K81" s="118"/>
      <c r="L81" s="117"/>
      <c r="M81" s="117"/>
      <c r="N81" s="118"/>
      <c r="O81" s="117"/>
      <c r="P81" s="118"/>
      <c r="Q81" s="117"/>
      <c r="R81" s="118"/>
      <c r="S81" s="117"/>
      <c r="T81" s="118"/>
      <c r="U81" s="119"/>
      <c r="V81" s="117"/>
      <c r="W81" s="117"/>
      <c r="X81" s="210"/>
      <c r="Y81" s="290"/>
      <c r="Z81" s="290"/>
    </row>
    <row r="82" spans="1:26" s="78" customFormat="1" x14ac:dyDescent="0.2">
      <c r="A82" s="221"/>
      <c r="B82" s="222"/>
      <c r="C82" s="222"/>
      <c r="D82" s="222"/>
      <c r="E82" s="222"/>
      <c r="F82" s="223"/>
      <c r="G82" s="118"/>
      <c r="H82" s="117"/>
      <c r="I82" s="117"/>
      <c r="J82" s="117"/>
      <c r="K82" s="118"/>
      <c r="L82" s="117"/>
      <c r="M82" s="117"/>
      <c r="N82" s="118"/>
      <c r="O82" s="117"/>
      <c r="P82" s="118"/>
      <c r="Q82" s="117"/>
      <c r="R82" s="118"/>
      <c r="S82" s="117"/>
      <c r="T82" s="118"/>
      <c r="U82" s="119"/>
      <c r="V82" s="117"/>
      <c r="W82" s="117"/>
      <c r="X82" s="210"/>
      <c r="Y82" s="77"/>
      <c r="Z82" s="77"/>
    </row>
    <row r="83" spans="1:26" s="78" customFormat="1" x14ac:dyDescent="0.2">
      <c r="A83" s="221"/>
      <c r="B83" s="222"/>
      <c r="C83" s="222"/>
      <c r="D83" s="222"/>
      <c r="E83" s="222"/>
      <c r="F83" s="223"/>
      <c r="G83" s="118"/>
      <c r="H83" s="117"/>
      <c r="I83" s="117"/>
      <c r="J83" s="117"/>
      <c r="K83" s="118"/>
      <c r="L83" s="117"/>
      <c r="M83" s="117"/>
      <c r="N83" s="118"/>
      <c r="O83" s="117"/>
      <c r="P83" s="118"/>
      <c r="Q83" s="117"/>
      <c r="R83" s="118"/>
      <c r="S83" s="117"/>
      <c r="T83" s="118"/>
      <c r="U83" s="119"/>
      <c r="V83" s="117"/>
      <c r="W83" s="117"/>
      <c r="X83" s="210"/>
      <c r="Y83" s="219"/>
      <c r="Z83" s="219"/>
    </row>
    <row r="84" spans="1:26" s="284" customFormat="1" x14ac:dyDescent="0.2">
      <c r="A84" s="221"/>
      <c r="B84" s="222"/>
      <c r="C84" s="222"/>
      <c r="D84" s="222"/>
      <c r="E84" s="222"/>
      <c r="F84" s="223"/>
      <c r="G84" s="118"/>
      <c r="H84" s="117"/>
      <c r="I84" s="117"/>
      <c r="J84" s="117"/>
      <c r="K84" s="118"/>
      <c r="L84" s="117"/>
      <c r="M84" s="117"/>
      <c r="N84" s="118"/>
      <c r="O84" s="117"/>
      <c r="P84" s="118"/>
      <c r="Q84" s="117"/>
      <c r="R84" s="118"/>
      <c r="S84" s="117"/>
      <c r="T84" s="118"/>
      <c r="U84" s="119"/>
      <c r="V84" s="117"/>
      <c r="W84" s="117"/>
      <c r="X84" s="210"/>
      <c r="Y84" s="290"/>
      <c r="Z84" s="290"/>
    </row>
    <row r="85" spans="1:26" s="78" customFormat="1" x14ac:dyDescent="0.2">
      <c r="A85" s="221"/>
      <c r="B85" s="222"/>
      <c r="C85" s="222"/>
      <c r="D85" s="222"/>
      <c r="E85" s="222"/>
      <c r="F85" s="223"/>
      <c r="G85" s="118"/>
      <c r="H85" s="117"/>
      <c r="I85" s="117"/>
      <c r="J85" s="117"/>
      <c r="K85" s="118"/>
      <c r="L85" s="117"/>
      <c r="M85" s="117"/>
      <c r="N85" s="118"/>
      <c r="O85" s="117"/>
      <c r="P85" s="118"/>
      <c r="Q85" s="117"/>
      <c r="R85" s="118"/>
      <c r="S85" s="117"/>
      <c r="T85" s="118"/>
      <c r="U85" s="119"/>
      <c r="V85" s="117"/>
      <c r="W85" s="117"/>
      <c r="X85" s="210"/>
      <c r="Y85" s="77"/>
      <c r="Z85" s="77"/>
    </row>
    <row r="86" spans="1:26" s="284" customFormat="1" x14ac:dyDescent="0.2">
      <c r="A86" s="221"/>
      <c r="B86" s="222"/>
      <c r="C86" s="222"/>
      <c r="D86" s="222"/>
      <c r="E86" s="222"/>
      <c r="F86" s="223"/>
      <c r="G86" s="118"/>
      <c r="H86" s="117"/>
      <c r="I86" s="117"/>
      <c r="J86" s="117"/>
      <c r="K86" s="118"/>
      <c r="L86" s="117"/>
      <c r="M86" s="117"/>
      <c r="N86" s="118"/>
      <c r="O86" s="117"/>
      <c r="P86" s="118"/>
      <c r="Q86" s="117"/>
      <c r="R86" s="118"/>
      <c r="S86" s="117"/>
      <c r="T86" s="118"/>
      <c r="U86" s="119"/>
      <c r="V86" s="117"/>
      <c r="W86" s="117"/>
      <c r="X86" s="210"/>
      <c r="Y86" s="290"/>
      <c r="Z86" s="290"/>
    </row>
    <row r="87" spans="1:26" s="284" customFormat="1" x14ac:dyDescent="0.2">
      <c r="A87" s="221"/>
      <c r="B87" s="222"/>
      <c r="C87" s="222"/>
      <c r="D87" s="222"/>
      <c r="E87" s="222"/>
      <c r="F87" s="223"/>
      <c r="G87" s="118"/>
      <c r="H87" s="117"/>
      <c r="I87" s="117"/>
      <c r="J87" s="117"/>
      <c r="K87" s="118"/>
      <c r="L87" s="117"/>
      <c r="M87" s="117"/>
      <c r="N87" s="118"/>
      <c r="O87" s="117"/>
      <c r="P87" s="118"/>
      <c r="Q87" s="117"/>
      <c r="R87" s="118"/>
      <c r="S87" s="117"/>
      <c r="T87" s="118"/>
      <c r="U87" s="119"/>
      <c r="V87" s="117"/>
      <c r="W87" s="117"/>
      <c r="X87" s="210"/>
      <c r="Y87" s="290"/>
      <c r="Z87" s="290"/>
    </row>
    <row r="88" spans="1:26" s="78" customFormat="1" x14ac:dyDescent="0.2">
      <c r="A88" s="221"/>
      <c r="B88" s="222"/>
      <c r="C88" s="222"/>
      <c r="D88" s="222"/>
      <c r="E88" s="222"/>
      <c r="F88" s="223"/>
      <c r="G88" s="118"/>
      <c r="H88" s="117"/>
      <c r="I88" s="117"/>
      <c r="J88" s="117"/>
      <c r="K88" s="118"/>
      <c r="L88" s="117"/>
      <c r="M88" s="117"/>
      <c r="N88" s="118"/>
      <c r="O88" s="117"/>
      <c r="P88" s="118"/>
      <c r="Q88" s="117"/>
      <c r="R88" s="118"/>
      <c r="S88" s="117"/>
      <c r="T88" s="118"/>
      <c r="U88" s="119"/>
      <c r="V88" s="117"/>
      <c r="W88" s="117"/>
      <c r="X88" s="210"/>
      <c r="Y88" s="219"/>
      <c r="Z88" s="219"/>
    </row>
    <row r="89" spans="1:26" x14ac:dyDescent="0.2">
      <c r="Y89" s="233"/>
      <c r="Z89" s="233"/>
    </row>
  </sheetData>
  <autoFilter ref="A4:AC54">
    <sortState ref="A5:AC28">
      <sortCondition ref="D4:D28"/>
    </sortState>
  </autoFilter>
  <mergeCells count="18">
    <mergeCell ref="A1:X1"/>
    <mergeCell ref="A2:A3"/>
    <mergeCell ref="B2:B3"/>
    <mergeCell ref="C2:C3"/>
    <mergeCell ref="D2:D3"/>
    <mergeCell ref="E2:E3"/>
    <mergeCell ref="F2:F3"/>
    <mergeCell ref="G2:J2"/>
    <mergeCell ref="K2:M2"/>
    <mergeCell ref="N2:O2"/>
    <mergeCell ref="Y27:AF27"/>
    <mergeCell ref="Z2:Z3"/>
    <mergeCell ref="P2:Q2"/>
    <mergeCell ref="R2:S2"/>
    <mergeCell ref="T2:U2"/>
    <mergeCell ref="V2:W2"/>
    <mergeCell ref="X2:X3"/>
    <mergeCell ref="Y2:Y3"/>
  </mergeCells>
  <printOptions horizontalCentered="1"/>
  <pageMargins left="0.15748031496062992" right="0.15748031496062992" top="0.39370078740157483" bottom="0.31496062992125984" header="0.39370078740157483" footer="0.31496062992125984"/>
  <pageSetup paperSize="9" scale="83" orientation="landscape" r:id="rId1"/>
  <headerFooter alignWithMargins="0">
    <oddFooter>&amp;A&amp;Rหน้าที่ &amp;P</oddFooter>
  </headerFooter>
  <rowBreaks count="2" manualBreakCount="2">
    <brk id="29" min="6" max="23" man="1"/>
    <brk id="47" min="6" max="23" man="1"/>
  </rowBreaks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85"/>
  <sheetViews>
    <sheetView view="pageBreakPreview" zoomScale="130" zoomScaleNormal="110" zoomScaleSheetLayoutView="130" workbookViewId="0">
      <pane ySplit="4" topLeftCell="A56" activePane="bottomLeft" state="frozen"/>
      <selection pane="bottomLeft" activeCell="B24" sqref="B24:X24"/>
    </sheetView>
  </sheetViews>
  <sheetFormatPr defaultColWidth="9.140625" defaultRowHeight="12.75" x14ac:dyDescent="0.2"/>
  <cols>
    <col min="1" max="1" width="3" style="221" customWidth="1"/>
    <col min="2" max="3" width="5" style="222" customWidth="1"/>
    <col min="4" max="4" width="5.42578125" style="222" customWidth="1"/>
    <col min="5" max="5" width="14.42578125" style="222" customWidth="1"/>
    <col min="6" max="6" width="6.5703125" style="223" customWidth="1"/>
    <col min="7" max="7" width="3.7109375" style="118" customWidth="1"/>
    <col min="8" max="8" width="8.140625" style="117" customWidth="1"/>
    <col min="9" max="9" width="5" style="117" customWidth="1"/>
    <col min="10" max="10" width="7.85546875" style="117" customWidth="1"/>
    <col min="11" max="11" width="3" style="118" customWidth="1"/>
    <col min="12" max="12" width="5.85546875" style="117" customWidth="1"/>
    <col min="13" max="13" width="5.7109375" style="117" customWidth="1"/>
    <col min="14" max="14" width="3.28515625" style="118" customWidth="1"/>
    <col min="15" max="15" width="5.28515625" style="117" customWidth="1"/>
    <col min="16" max="16" width="3.28515625" style="118" customWidth="1"/>
    <col min="17" max="17" width="6.7109375" style="117" customWidth="1"/>
    <col min="18" max="18" width="3.5703125" style="118" customWidth="1"/>
    <col min="19" max="19" width="6.42578125" style="117" customWidth="1"/>
    <col min="20" max="20" width="4.140625" style="118" customWidth="1"/>
    <col min="21" max="21" width="8.42578125" style="119" customWidth="1"/>
    <col min="22" max="22" width="4.7109375" style="117" customWidth="1"/>
    <col min="23" max="23" width="5.28515625" style="117" customWidth="1"/>
    <col min="24" max="24" width="9" style="210" customWidth="1"/>
    <col min="25" max="25" width="6.7109375" style="224" customWidth="1"/>
    <col min="26" max="26" width="5.42578125" style="224" customWidth="1"/>
    <col min="27" max="27" width="10.28515625" style="210" bestFit="1" customWidth="1"/>
    <col min="28" max="28" width="3" style="210" customWidth="1"/>
    <col min="29" max="16384" width="9.140625" style="210"/>
  </cols>
  <sheetData>
    <row r="1" spans="1:29" s="196" customFormat="1" ht="21" customHeight="1" x14ac:dyDescent="0.45">
      <c r="A1" s="479" t="s">
        <v>127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193"/>
      <c r="Z1" s="194"/>
      <c r="AA1" s="195"/>
      <c r="AB1" s="195"/>
    </row>
    <row r="2" spans="1:29" s="196" customFormat="1" ht="18" x14ac:dyDescent="0.4">
      <c r="A2" s="515" t="s">
        <v>0</v>
      </c>
      <c r="B2" s="517" t="s">
        <v>1</v>
      </c>
      <c r="C2" s="517" t="s">
        <v>2</v>
      </c>
      <c r="D2" s="519" t="s">
        <v>3</v>
      </c>
      <c r="E2" s="519" t="s">
        <v>4</v>
      </c>
      <c r="F2" s="519" t="s">
        <v>5</v>
      </c>
      <c r="G2" s="486" t="s">
        <v>6</v>
      </c>
      <c r="H2" s="487"/>
      <c r="I2" s="487"/>
      <c r="J2" s="488"/>
      <c r="K2" s="486" t="s">
        <v>7</v>
      </c>
      <c r="L2" s="487"/>
      <c r="M2" s="488"/>
      <c r="N2" s="492" t="s">
        <v>8</v>
      </c>
      <c r="O2" s="493"/>
      <c r="P2" s="492" t="s">
        <v>9</v>
      </c>
      <c r="Q2" s="493"/>
      <c r="R2" s="500" t="s">
        <v>10</v>
      </c>
      <c r="S2" s="501"/>
      <c r="T2" s="502" t="s">
        <v>11</v>
      </c>
      <c r="U2" s="503"/>
      <c r="V2" s="502" t="s">
        <v>12</v>
      </c>
      <c r="W2" s="504"/>
      <c r="X2" s="511" t="s">
        <v>13</v>
      </c>
      <c r="Y2" s="513" t="s">
        <v>14</v>
      </c>
      <c r="Z2" s="509" t="s">
        <v>15</v>
      </c>
      <c r="AA2" s="195"/>
      <c r="AB2" s="195"/>
      <c r="AC2" s="195"/>
    </row>
    <row r="3" spans="1:29" s="196" customFormat="1" ht="18" x14ac:dyDescent="0.4">
      <c r="A3" s="516"/>
      <c r="B3" s="518"/>
      <c r="C3" s="518"/>
      <c r="D3" s="520"/>
      <c r="E3" s="520"/>
      <c r="F3" s="520"/>
      <c r="G3" s="5" t="s">
        <v>16</v>
      </c>
      <c r="H3" s="6" t="s">
        <v>17</v>
      </c>
      <c r="I3" s="6" t="s">
        <v>18</v>
      </c>
      <c r="J3" s="6" t="s">
        <v>19</v>
      </c>
      <c r="K3" s="7" t="s">
        <v>16</v>
      </c>
      <c r="L3" s="6" t="s">
        <v>17</v>
      </c>
      <c r="M3" s="6" t="s">
        <v>19</v>
      </c>
      <c r="N3" s="7" t="s">
        <v>16</v>
      </c>
      <c r="O3" s="8" t="s">
        <v>19</v>
      </c>
      <c r="P3" s="9" t="s">
        <v>16</v>
      </c>
      <c r="Q3" s="8" t="s">
        <v>19</v>
      </c>
      <c r="R3" s="5" t="s">
        <v>16</v>
      </c>
      <c r="S3" s="6" t="s">
        <v>20</v>
      </c>
      <c r="T3" s="10" t="s">
        <v>16</v>
      </c>
      <c r="U3" s="11"/>
      <c r="V3" s="12" t="s">
        <v>21</v>
      </c>
      <c r="W3" s="12" t="s">
        <v>22</v>
      </c>
      <c r="X3" s="512"/>
      <c r="Y3" s="514"/>
      <c r="Z3" s="510"/>
      <c r="AA3" s="195"/>
      <c r="AB3" s="195"/>
      <c r="AC3" s="195"/>
    </row>
    <row r="4" spans="1:29" s="196" customFormat="1" ht="18" x14ac:dyDescent="0.4">
      <c r="A4" s="197"/>
      <c r="B4" s="198"/>
      <c r="C4" s="198"/>
      <c r="D4" s="199"/>
      <c r="E4" s="199"/>
      <c r="F4" s="199"/>
      <c r="G4" s="16"/>
      <c r="H4" s="17"/>
      <c r="I4" s="17"/>
      <c r="J4" s="17"/>
      <c r="K4" s="18"/>
      <c r="L4" s="17"/>
      <c r="M4" s="17"/>
      <c r="N4" s="18"/>
      <c r="O4" s="19"/>
      <c r="P4" s="20"/>
      <c r="Q4" s="19"/>
      <c r="R4" s="16"/>
      <c r="S4" s="17"/>
      <c r="T4" s="21"/>
      <c r="U4" s="22"/>
      <c r="V4" s="23"/>
      <c r="W4" s="23"/>
      <c r="X4" s="200"/>
      <c r="Y4" s="201"/>
      <c r="Z4" s="202"/>
      <c r="AA4" s="195"/>
      <c r="AB4" s="195"/>
      <c r="AC4" s="195"/>
    </row>
    <row r="5" spans="1:29" s="208" customFormat="1" ht="18" x14ac:dyDescent="0.4">
      <c r="A5" s="203"/>
      <c r="B5" s="204"/>
      <c r="C5" s="204"/>
      <c r="D5" s="205"/>
      <c r="E5" s="124" t="s">
        <v>93</v>
      </c>
      <c r="F5" s="205"/>
      <c r="G5" s="167"/>
      <c r="H5" s="168"/>
      <c r="I5" s="168"/>
      <c r="J5" s="168"/>
      <c r="K5" s="167"/>
      <c r="L5" s="168"/>
      <c r="M5" s="168"/>
      <c r="N5" s="167"/>
      <c r="O5" s="169"/>
      <c r="P5" s="170"/>
      <c r="Q5" s="169"/>
      <c r="R5" s="167"/>
      <c r="S5" s="168"/>
      <c r="T5" s="171"/>
      <c r="U5" s="172"/>
      <c r="V5" s="173"/>
      <c r="W5" s="173"/>
      <c r="X5" s="207"/>
      <c r="Y5" s="201"/>
      <c r="Z5" s="202"/>
      <c r="AA5" s="195"/>
      <c r="AB5" s="195"/>
      <c r="AC5" s="195"/>
    </row>
    <row r="6" spans="1:29" s="78" customFormat="1" ht="15.95" customHeight="1" x14ac:dyDescent="0.4">
      <c r="A6" s="74"/>
      <c r="B6" s="75" t="s">
        <v>143</v>
      </c>
      <c r="C6" s="75" t="s">
        <v>112</v>
      </c>
      <c r="D6" s="75" t="s">
        <v>115</v>
      </c>
      <c r="E6" s="402" t="s">
        <v>178</v>
      </c>
      <c r="F6" s="76" t="s">
        <v>185</v>
      </c>
      <c r="G6" s="50">
        <v>8</v>
      </c>
      <c r="H6" s="51">
        <v>8508</v>
      </c>
      <c r="I6" s="50">
        <v>3000</v>
      </c>
      <c r="J6" s="51">
        <v>5153</v>
      </c>
      <c r="K6" s="50"/>
      <c r="L6" s="50"/>
      <c r="M6" s="50"/>
      <c r="N6" s="50"/>
      <c r="O6" s="50"/>
      <c r="P6" s="50"/>
      <c r="Q6" s="421"/>
      <c r="R6" s="50"/>
      <c r="S6" s="50"/>
      <c r="T6" s="80">
        <f t="shared" ref="T6" si="0">+G6+K6+N6+P6-R6</f>
        <v>8</v>
      </c>
      <c r="U6" s="87">
        <f t="shared" ref="U6" si="1">+J6+M6+O6+Q6-S6</f>
        <v>5153</v>
      </c>
      <c r="V6" s="51"/>
      <c r="W6" s="51"/>
      <c r="X6" s="290" t="s">
        <v>113</v>
      </c>
      <c r="Y6" s="77"/>
      <c r="Z6" s="77"/>
    </row>
    <row r="7" spans="1:29" s="78" customFormat="1" ht="15.95" customHeight="1" x14ac:dyDescent="0.4">
      <c r="A7" s="74"/>
      <c r="B7" s="75"/>
      <c r="C7" s="75"/>
      <c r="D7" s="75"/>
      <c r="E7" s="79"/>
      <c r="F7" s="76"/>
      <c r="G7" s="50"/>
      <c r="H7" s="51"/>
      <c r="I7" s="50"/>
      <c r="J7" s="51"/>
      <c r="K7" s="50"/>
      <c r="L7" s="50"/>
      <c r="M7" s="50"/>
      <c r="N7" s="51"/>
      <c r="O7" s="51"/>
      <c r="P7" s="50"/>
      <c r="Q7" s="421"/>
      <c r="R7" s="51"/>
      <c r="S7" s="51"/>
      <c r="T7" s="50">
        <f t="shared" ref="T7:T8" si="2">+G7+K7+N7+P7-R7</f>
        <v>0</v>
      </c>
      <c r="U7" s="51">
        <f t="shared" ref="U7:U8" si="3">+J7+M7+O7+Q7-S7</f>
        <v>0</v>
      </c>
      <c r="V7" s="51"/>
      <c r="W7" s="51"/>
      <c r="X7" s="77"/>
      <c r="Y7" s="77"/>
      <c r="Z7" s="77"/>
    </row>
    <row r="8" spans="1:29" s="284" customFormat="1" ht="15.95" customHeight="1" x14ac:dyDescent="0.4">
      <c r="A8" s="285"/>
      <c r="B8" s="75"/>
      <c r="C8" s="75"/>
      <c r="D8" s="286"/>
      <c r="E8" s="79"/>
      <c r="F8" s="76"/>
      <c r="G8" s="288"/>
      <c r="H8" s="289"/>
      <c r="I8" s="289"/>
      <c r="J8" s="289"/>
      <c r="K8" s="288"/>
      <c r="L8" s="288"/>
      <c r="M8" s="288"/>
      <c r="N8" s="289"/>
      <c r="O8" s="289"/>
      <c r="P8" s="288"/>
      <c r="Q8" s="422"/>
      <c r="R8" s="288"/>
      <c r="S8" s="289"/>
      <c r="T8" s="50">
        <f t="shared" si="2"/>
        <v>0</v>
      </c>
      <c r="U8" s="51">
        <f t="shared" si="3"/>
        <v>0</v>
      </c>
      <c r="V8" s="289"/>
      <c r="W8" s="289"/>
      <c r="X8" s="77"/>
      <c r="Y8" s="290"/>
      <c r="Z8" s="290"/>
    </row>
    <row r="9" spans="1:29" s="78" customFormat="1" ht="15.95" customHeight="1" x14ac:dyDescent="0.4">
      <c r="A9" s="74"/>
      <c r="B9" s="75"/>
      <c r="C9" s="75"/>
      <c r="D9" s="75"/>
      <c r="E9" s="79"/>
      <c r="F9" s="76"/>
      <c r="G9" s="50"/>
      <c r="H9" s="51"/>
      <c r="I9" s="51"/>
      <c r="J9" s="51"/>
      <c r="K9" s="50"/>
      <c r="L9" s="50"/>
      <c r="M9" s="50"/>
      <c r="N9" s="51"/>
      <c r="O9" s="51"/>
      <c r="P9" s="50"/>
      <c r="Q9" s="50"/>
      <c r="R9" s="51"/>
      <c r="S9" s="51"/>
      <c r="T9" s="50">
        <f t="shared" ref="T9:T11" si="4">+G9+K9+N9+P9-R9</f>
        <v>0</v>
      </c>
      <c r="U9" s="51">
        <f t="shared" ref="U9:U11" si="5">+J9+M9+O9+Q9-S9</f>
        <v>0</v>
      </c>
      <c r="V9" s="51"/>
      <c r="W9" s="51"/>
      <c r="X9" s="77"/>
      <c r="Y9" s="77"/>
      <c r="Z9" s="77"/>
    </row>
    <row r="10" spans="1:29" s="329" customFormat="1" ht="15.95" customHeight="1" x14ac:dyDescent="0.4">
      <c r="A10" s="325"/>
      <c r="B10" s="326"/>
      <c r="C10" s="326"/>
      <c r="D10" s="326"/>
      <c r="E10" s="330"/>
      <c r="F10" s="327"/>
      <c r="G10" s="50"/>
      <c r="H10" s="51"/>
      <c r="I10" s="51"/>
      <c r="J10" s="51"/>
      <c r="K10" s="50"/>
      <c r="L10" s="50"/>
      <c r="M10" s="50"/>
      <c r="N10" s="51"/>
      <c r="O10" s="51"/>
      <c r="P10" s="50"/>
      <c r="Q10" s="50"/>
      <c r="R10" s="51"/>
      <c r="S10" s="51"/>
      <c r="T10" s="50">
        <f t="shared" si="4"/>
        <v>0</v>
      </c>
      <c r="U10" s="51">
        <f t="shared" si="5"/>
        <v>0</v>
      </c>
      <c r="V10" s="51"/>
      <c r="W10" s="51"/>
      <c r="X10" s="328"/>
      <c r="Y10" s="328"/>
      <c r="Z10" s="328"/>
    </row>
    <row r="11" spans="1:29" s="78" customFormat="1" ht="15.95" customHeight="1" x14ac:dyDescent="0.4">
      <c r="A11" s="74"/>
      <c r="B11" s="75"/>
      <c r="C11" s="75"/>
      <c r="D11" s="75"/>
      <c r="E11" s="79"/>
      <c r="F11" s="76"/>
      <c r="G11" s="50"/>
      <c r="H11" s="51"/>
      <c r="I11" s="51"/>
      <c r="J11" s="51"/>
      <c r="K11" s="50"/>
      <c r="L11" s="50"/>
      <c r="M11" s="50"/>
      <c r="N11" s="51"/>
      <c r="O11" s="51"/>
      <c r="P11" s="50"/>
      <c r="Q11" s="50"/>
      <c r="R11" s="51"/>
      <c r="S11" s="51"/>
      <c r="T11" s="50">
        <f t="shared" si="4"/>
        <v>0</v>
      </c>
      <c r="U11" s="51">
        <f t="shared" si="5"/>
        <v>0</v>
      </c>
      <c r="V11" s="51"/>
      <c r="W11" s="51"/>
      <c r="X11" s="77"/>
      <c r="Y11" s="77"/>
      <c r="Z11" s="77"/>
    </row>
    <row r="12" spans="1:29" s="78" customFormat="1" ht="14.25" customHeight="1" x14ac:dyDescent="0.4">
      <c r="A12" s="234"/>
      <c r="B12" s="235"/>
      <c r="C12" s="235"/>
      <c r="D12" s="235"/>
      <c r="E12" s="139" t="s">
        <v>26</v>
      </c>
      <c r="F12" s="236"/>
      <c r="G12" s="237">
        <f>SUM(G6:G11)</f>
        <v>8</v>
      </c>
      <c r="H12" s="237">
        <f>SUM(H6:H11)</f>
        <v>8508</v>
      </c>
      <c r="I12" s="237">
        <f>SUM(I6:I11)</f>
        <v>3000</v>
      </c>
      <c r="J12" s="237">
        <f>SUM(J6:J11)</f>
        <v>5153</v>
      </c>
      <c r="K12" s="237">
        <f t="shared" ref="K12:S12" si="6">SUM(K6:K11)</f>
        <v>0</v>
      </c>
      <c r="L12" s="237">
        <f t="shared" si="6"/>
        <v>0</v>
      </c>
      <c r="M12" s="237">
        <f t="shared" si="6"/>
        <v>0</v>
      </c>
      <c r="N12" s="237">
        <f t="shared" si="6"/>
        <v>0</v>
      </c>
      <c r="O12" s="237">
        <f t="shared" si="6"/>
        <v>0</v>
      </c>
      <c r="P12" s="237">
        <f t="shared" si="6"/>
        <v>0</v>
      </c>
      <c r="Q12" s="237">
        <f t="shared" si="6"/>
        <v>0</v>
      </c>
      <c r="R12" s="237">
        <f t="shared" si="6"/>
        <v>0</v>
      </c>
      <c r="S12" s="237">
        <f t="shared" si="6"/>
        <v>0</v>
      </c>
      <c r="T12" s="237">
        <f>SUM(T6:T11)</f>
        <v>8</v>
      </c>
      <c r="U12" s="237">
        <f>SUM(U6:U11)</f>
        <v>5153</v>
      </c>
      <c r="V12" s="238"/>
      <c r="W12" s="238"/>
      <c r="X12" s="239"/>
      <c r="Y12" s="239"/>
      <c r="Z12" s="239"/>
    </row>
    <row r="13" spans="1:29" s="284" customFormat="1" ht="14.25" customHeight="1" x14ac:dyDescent="0.4">
      <c r="A13" s="276"/>
      <c r="B13" s="277"/>
      <c r="C13" s="277"/>
      <c r="D13" s="277"/>
      <c r="E13" s="79"/>
      <c r="F13" s="278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80"/>
      <c r="U13" s="279"/>
      <c r="V13" s="281"/>
      <c r="W13" s="281"/>
      <c r="X13" s="282"/>
      <c r="Y13" s="283"/>
      <c r="Z13" s="282"/>
    </row>
    <row r="14" spans="1:29" s="208" customFormat="1" ht="18" x14ac:dyDescent="0.4">
      <c r="A14" s="203"/>
      <c r="B14" s="204"/>
      <c r="C14" s="204"/>
      <c r="D14" s="205"/>
      <c r="E14" s="124" t="s">
        <v>57</v>
      </c>
      <c r="F14" s="205"/>
      <c r="G14" s="167"/>
      <c r="H14" s="168"/>
      <c r="I14" s="168"/>
      <c r="J14" s="168"/>
      <c r="K14" s="167"/>
      <c r="L14" s="168"/>
      <c r="M14" s="168"/>
      <c r="N14" s="167"/>
      <c r="O14" s="169"/>
      <c r="P14" s="170"/>
      <c r="Q14" s="169"/>
      <c r="R14" s="167"/>
      <c r="S14" s="168"/>
      <c r="T14" s="171"/>
      <c r="U14" s="172"/>
      <c r="V14" s="173"/>
      <c r="W14" s="173"/>
      <c r="X14" s="207"/>
      <c r="Y14" s="201"/>
      <c r="Z14" s="202"/>
      <c r="AA14" s="195"/>
      <c r="AB14" s="195"/>
      <c r="AC14" s="195"/>
    </row>
    <row r="15" spans="1:29" s="78" customFormat="1" ht="15.95" customHeight="1" x14ac:dyDescent="0.4">
      <c r="A15" s="74"/>
      <c r="B15" s="75" t="s">
        <v>143</v>
      </c>
      <c r="C15" s="75" t="s">
        <v>112</v>
      </c>
      <c r="D15" s="75" t="s">
        <v>111</v>
      </c>
      <c r="E15" s="402" t="s">
        <v>179</v>
      </c>
      <c r="F15" s="76" t="s">
        <v>185</v>
      </c>
      <c r="G15" s="50">
        <v>53</v>
      </c>
      <c r="H15" s="51">
        <v>41693</v>
      </c>
      <c r="I15" s="50">
        <v>850</v>
      </c>
      <c r="J15" s="51">
        <v>17126</v>
      </c>
      <c r="K15" s="50"/>
      <c r="L15" s="50"/>
      <c r="M15" s="50"/>
      <c r="N15" s="50"/>
      <c r="O15" s="50"/>
      <c r="P15" s="50"/>
      <c r="Q15" s="421"/>
      <c r="R15" s="50"/>
      <c r="S15" s="50"/>
      <c r="T15" s="80">
        <f t="shared" ref="T15" si="7">+G15+K15+N15+P15-R15</f>
        <v>53</v>
      </c>
      <c r="U15" s="87">
        <f t="shared" ref="U15" si="8">+J15+M15+O15+Q15-S15</f>
        <v>17126</v>
      </c>
      <c r="V15" s="51"/>
      <c r="W15" s="51"/>
      <c r="X15" s="290" t="s">
        <v>113</v>
      </c>
      <c r="Y15" s="77"/>
      <c r="Z15" s="77"/>
    </row>
    <row r="16" spans="1:29" s="78" customFormat="1" ht="15.95" customHeight="1" x14ac:dyDescent="0.4">
      <c r="A16" s="74"/>
      <c r="B16" s="75"/>
      <c r="C16" s="75"/>
      <c r="D16" s="75"/>
      <c r="E16" s="92"/>
      <c r="F16" s="76"/>
      <c r="G16" s="50"/>
      <c r="H16" s="51"/>
      <c r="I16" s="51"/>
      <c r="J16" s="51"/>
      <c r="K16" s="50"/>
      <c r="L16" s="50"/>
      <c r="M16" s="50"/>
      <c r="N16" s="51"/>
      <c r="O16" s="51"/>
      <c r="P16" s="50"/>
      <c r="Q16" s="421"/>
      <c r="R16" s="51"/>
      <c r="S16" s="51"/>
      <c r="T16" s="50">
        <f t="shared" ref="T16:T17" si="9">+G16+K16+N16+P16-R16</f>
        <v>0</v>
      </c>
      <c r="U16" s="51">
        <f t="shared" ref="U16:U17" si="10">+J16+M16+O16+Q16-S16</f>
        <v>0</v>
      </c>
      <c r="V16" s="51"/>
      <c r="W16" s="51"/>
      <c r="X16" s="77"/>
      <c r="Y16" s="77"/>
      <c r="Z16" s="77"/>
    </row>
    <row r="17" spans="1:29" s="284" customFormat="1" ht="15.95" customHeight="1" x14ac:dyDescent="0.4">
      <c r="A17" s="74"/>
      <c r="B17" s="75"/>
      <c r="C17" s="75"/>
      <c r="D17" s="75"/>
      <c r="E17" s="92"/>
      <c r="F17" s="76"/>
      <c r="G17" s="50"/>
      <c r="H17" s="51"/>
      <c r="I17" s="51"/>
      <c r="J17" s="51"/>
      <c r="K17" s="50"/>
      <c r="L17" s="50"/>
      <c r="M17" s="50"/>
      <c r="N17" s="51"/>
      <c r="O17" s="51"/>
      <c r="P17" s="50"/>
      <c r="Q17" s="421"/>
      <c r="R17" s="50"/>
      <c r="S17" s="51"/>
      <c r="T17" s="50">
        <f t="shared" si="9"/>
        <v>0</v>
      </c>
      <c r="U17" s="51">
        <f t="shared" si="10"/>
        <v>0</v>
      </c>
      <c r="V17" s="51"/>
      <c r="W17" s="51"/>
      <c r="X17" s="77"/>
      <c r="Y17" s="290"/>
      <c r="Z17" s="290"/>
    </row>
    <row r="18" spans="1:29" s="78" customFormat="1" ht="15.95" customHeight="1" x14ac:dyDescent="0.4">
      <c r="A18" s="74"/>
      <c r="B18" s="75"/>
      <c r="C18" s="75"/>
      <c r="D18" s="75"/>
      <c r="E18" s="92"/>
      <c r="F18" s="76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0">
        <f t="shared" ref="T18:T20" si="11">+G18+K18+N18+P18-R18</f>
        <v>0</v>
      </c>
      <c r="U18" s="51">
        <f t="shared" ref="U18:U19" si="12">+J18+M18+O18+Q18-S18</f>
        <v>0</v>
      </c>
      <c r="V18" s="51"/>
      <c r="W18" s="51"/>
      <c r="X18" s="77"/>
      <c r="Y18" s="77"/>
      <c r="Z18" s="77"/>
    </row>
    <row r="19" spans="1:29" s="78" customFormat="1" ht="15.95" customHeight="1" x14ac:dyDescent="0.4">
      <c r="A19" s="74"/>
      <c r="B19" s="75"/>
      <c r="C19" s="75"/>
      <c r="D19" s="75"/>
      <c r="E19" s="92"/>
      <c r="F19" s="76"/>
      <c r="G19" s="50"/>
      <c r="H19" s="50"/>
      <c r="I19" s="51"/>
      <c r="J19" s="50"/>
      <c r="K19" s="50"/>
      <c r="L19" s="50"/>
      <c r="M19" s="50"/>
      <c r="N19" s="51"/>
      <c r="O19" s="51"/>
      <c r="P19" s="50"/>
      <c r="Q19" s="50"/>
      <c r="R19" s="51"/>
      <c r="S19" s="51"/>
      <c r="T19" s="50">
        <f t="shared" si="11"/>
        <v>0</v>
      </c>
      <c r="U19" s="51">
        <f t="shared" si="12"/>
        <v>0</v>
      </c>
      <c r="V19" s="51"/>
      <c r="W19" s="51"/>
      <c r="X19" s="77"/>
      <c r="Y19" s="77"/>
      <c r="Z19" s="77"/>
    </row>
    <row r="20" spans="1:29" s="78" customFormat="1" ht="15.95" customHeight="1" x14ac:dyDescent="0.4">
      <c r="A20" s="74"/>
      <c r="B20" s="75"/>
      <c r="C20" s="75"/>
      <c r="D20" s="75"/>
      <c r="E20" s="92"/>
      <c r="F20" s="76"/>
      <c r="G20" s="50"/>
      <c r="H20" s="51"/>
      <c r="I20" s="51"/>
      <c r="J20" s="51"/>
      <c r="K20" s="50"/>
      <c r="L20" s="50"/>
      <c r="M20" s="50"/>
      <c r="N20" s="51"/>
      <c r="O20" s="51"/>
      <c r="P20" s="50"/>
      <c r="Q20" s="50"/>
      <c r="R20" s="51"/>
      <c r="S20" s="51"/>
      <c r="T20" s="50">
        <f t="shared" si="11"/>
        <v>0</v>
      </c>
      <c r="U20" s="51">
        <f>+J20+M20+O20+Q20-S20</f>
        <v>0</v>
      </c>
      <c r="V20" s="51"/>
      <c r="W20" s="51"/>
      <c r="X20" s="77"/>
      <c r="Y20" s="77"/>
      <c r="Z20" s="77"/>
    </row>
    <row r="21" spans="1:29" s="78" customFormat="1" ht="14.25" customHeight="1" x14ac:dyDescent="0.4">
      <c r="A21" s="234"/>
      <c r="B21" s="235"/>
      <c r="C21" s="235"/>
      <c r="D21" s="235"/>
      <c r="E21" s="139" t="s">
        <v>26</v>
      </c>
      <c r="F21" s="236"/>
      <c r="G21" s="237">
        <f>SUM(G15:G20)</f>
        <v>53</v>
      </c>
      <c r="H21" s="237">
        <f>SUM(H15:H20)</f>
        <v>41693</v>
      </c>
      <c r="I21" s="237">
        <f>SUM(I15:I20)</f>
        <v>850</v>
      </c>
      <c r="J21" s="237">
        <f>SUM(J15:J20)</f>
        <v>17126</v>
      </c>
      <c r="K21" s="237">
        <f t="shared" ref="K21:S21" si="13">SUM(K15:K20)</f>
        <v>0</v>
      </c>
      <c r="L21" s="237">
        <f t="shared" si="13"/>
        <v>0</v>
      </c>
      <c r="M21" s="237">
        <f t="shared" si="13"/>
        <v>0</v>
      </c>
      <c r="N21" s="237">
        <f t="shared" si="13"/>
        <v>0</v>
      </c>
      <c r="O21" s="237">
        <f t="shared" si="13"/>
        <v>0</v>
      </c>
      <c r="P21" s="237">
        <f t="shared" si="13"/>
        <v>0</v>
      </c>
      <c r="Q21" s="237">
        <f t="shared" si="13"/>
        <v>0</v>
      </c>
      <c r="R21" s="237">
        <f t="shared" si="13"/>
        <v>0</v>
      </c>
      <c r="S21" s="237">
        <f t="shared" si="13"/>
        <v>0</v>
      </c>
      <c r="T21" s="237">
        <f>SUM(T15:T20)</f>
        <v>53</v>
      </c>
      <c r="U21" s="237">
        <f>SUM(U15:U20)</f>
        <v>17126</v>
      </c>
      <c r="V21" s="238"/>
      <c r="W21" s="238"/>
      <c r="X21" s="239"/>
      <c r="Y21" s="239"/>
      <c r="Z21" s="239"/>
    </row>
    <row r="22" spans="1:29" s="78" customFormat="1" ht="14.25" customHeight="1" x14ac:dyDescent="0.4">
      <c r="A22" s="74"/>
      <c r="B22" s="75"/>
      <c r="C22" s="75"/>
      <c r="D22" s="75"/>
      <c r="E22" s="79"/>
      <c r="F22" s="76"/>
      <c r="G22" s="50"/>
      <c r="H22" s="51"/>
      <c r="I22" s="51"/>
      <c r="J22" s="51"/>
      <c r="K22" s="50"/>
      <c r="L22" s="50"/>
      <c r="M22" s="50"/>
      <c r="N22" s="51"/>
      <c r="O22" s="51"/>
      <c r="P22" s="50"/>
      <c r="Q22" s="50"/>
      <c r="R22" s="51"/>
      <c r="S22" s="51"/>
      <c r="T22" s="80"/>
      <c r="U22" s="51"/>
      <c r="V22" s="51"/>
      <c r="W22" s="51"/>
      <c r="X22" s="77"/>
      <c r="Y22" s="77"/>
      <c r="Z22" s="77"/>
    </row>
    <row r="23" spans="1:29" s="78" customFormat="1" ht="15.75" customHeight="1" x14ac:dyDescent="0.4">
      <c r="A23" s="74"/>
      <c r="B23" s="75"/>
      <c r="C23" s="75"/>
      <c r="D23" s="75"/>
      <c r="E23" s="124" t="s">
        <v>58</v>
      </c>
      <c r="F23" s="76"/>
      <c r="G23" s="50"/>
      <c r="H23" s="51"/>
      <c r="I23" s="51"/>
      <c r="J23" s="51"/>
      <c r="K23" s="50"/>
      <c r="L23" s="50"/>
      <c r="M23" s="50"/>
      <c r="N23" s="51"/>
      <c r="O23" s="51"/>
      <c r="P23" s="50"/>
      <c r="Q23" s="50"/>
      <c r="R23" s="51"/>
      <c r="S23" s="51"/>
      <c r="T23" s="80"/>
      <c r="U23" s="51"/>
      <c r="V23" s="51"/>
      <c r="W23" s="51"/>
      <c r="X23" s="77"/>
      <c r="Y23" s="77"/>
      <c r="Z23" s="77"/>
    </row>
    <row r="24" spans="1:29" s="78" customFormat="1" ht="15.95" customHeight="1" x14ac:dyDescent="0.4">
      <c r="A24" s="74"/>
      <c r="B24" s="75" t="s">
        <v>143</v>
      </c>
      <c r="C24" s="75" t="s">
        <v>112</v>
      </c>
      <c r="D24" s="75" t="s">
        <v>119</v>
      </c>
      <c r="E24" s="402" t="s">
        <v>180</v>
      </c>
      <c r="F24" s="76" t="s">
        <v>185</v>
      </c>
      <c r="G24" s="50">
        <v>2</v>
      </c>
      <c r="H24" s="51">
        <v>337</v>
      </c>
      <c r="I24" s="50"/>
      <c r="J24" s="51">
        <v>67</v>
      </c>
      <c r="K24" s="50"/>
      <c r="L24" s="50"/>
      <c r="M24" s="50"/>
      <c r="N24" s="50"/>
      <c r="O24" s="50"/>
      <c r="P24" s="50"/>
      <c r="Q24" s="421"/>
      <c r="R24" s="50">
        <v>1</v>
      </c>
      <c r="S24" s="50">
        <v>67</v>
      </c>
      <c r="T24" s="80">
        <f t="shared" ref="T24" si="14">+G24+K24+N24+P24-R24</f>
        <v>1</v>
      </c>
      <c r="U24" s="87">
        <f t="shared" ref="U24" si="15">+J24+M24+O24+Q24-S24</f>
        <v>0</v>
      </c>
      <c r="V24" s="51"/>
      <c r="W24" s="51"/>
      <c r="X24" s="290" t="s">
        <v>113</v>
      </c>
      <c r="Y24" s="77"/>
      <c r="Z24" s="77"/>
    </row>
    <row r="25" spans="1:29" s="78" customFormat="1" ht="15.95" customHeight="1" x14ac:dyDescent="0.4">
      <c r="A25" s="74"/>
      <c r="B25" s="75"/>
      <c r="C25" s="75"/>
      <c r="D25" s="75"/>
      <c r="E25" s="92"/>
      <c r="F25" s="76"/>
      <c r="G25" s="50"/>
      <c r="H25" s="51"/>
      <c r="I25" s="50"/>
      <c r="J25" s="51"/>
      <c r="K25" s="50"/>
      <c r="L25" s="50"/>
      <c r="M25" s="50"/>
      <c r="N25" s="51"/>
      <c r="O25" s="51"/>
      <c r="P25" s="50"/>
      <c r="Q25" s="421"/>
      <c r="R25" s="51"/>
      <c r="S25" s="51"/>
      <c r="T25" s="50">
        <f t="shared" ref="T25:T26" si="16">+G25+K25+N25+P25-R25</f>
        <v>0</v>
      </c>
      <c r="U25" s="51">
        <f t="shared" ref="U25:U26" si="17">+J25+M25+O25+Q25-S25</f>
        <v>0</v>
      </c>
      <c r="V25" s="51"/>
      <c r="W25" s="51"/>
      <c r="X25" s="77"/>
      <c r="Y25" s="77"/>
      <c r="Z25" s="77"/>
    </row>
    <row r="26" spans="1:29" s="78" customFormat="1" ht="15.95" customHeight="1" x14ac:dyDescent="0.4">
      <c r="A26" s="74"/>
      <c r="B26" s="75"/>
      <c r="C26" s="75"/>
      <c r="D26" s="75"/>
      <c r="E26" s="92"/>
      <c r="F26" s="76"/>
      <c r="G26" s="50"/>
      <c r="H26" s="51"/>
      <c r="I26" s="51"/>
      <c r="J26" s="51"/>
      <c r="K26" s="50"/>
      <c r="L26" s="50"/>
      <c r="M26" s="50"/>
      <c r="N26" s="51"/>
      <c r="O26" s="51"/>
      <c r="P26" s="50"/>
      <c r="Q26" s="421"/>
      <c r="R26" s="50"/>
      <c r="S26" s="51"/>
      <c r="T26" s="50">
        <f t="shared" si="16"/>
        <v>0</v>
      </c>
      <c r="U26" s="51">
        <f t="shared" si="17"/>
        <v>0</v>
      </c>
      <c r="V26" s="51"/>
      <c r="W26" s="51"/>
      <c r="X26" s="77"/>
      <c r="Y26" s="77"/>
      <c r="Z26" s="77"/>
    </row>
    <row r="27" spans="1:29" s="78" customFormat="1" ht="15.95" customHeight="1" x14ac:dyDescent="0.4">
      <c r="A27" s="74"/>
      <c r="B27" s="75"/>
      <c r="C27" s="75"/>
      <c r="D27" s="75"/>
      <c r="E27" s="92"/>
      <c r="F27" s="76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0">
        <f t="shared" ref="T27" si="18">+G27+K27+N27+P27-R27</f>
        <v>0</v>
      </c>
      <c r="U27" s="51">
        <f>+J27+M27+O27+Q27-S27</f>
        <v>0</v>
      </c>
      <c r="V27" s="51"/>
      <c r="W27" s="51"/>
      <c r="X27" s="77"/>
      <c r="Y27" s="77"/>
      <c r="Z27" s="77"/>
    </row>
    <row r="28" spans="1:29" s="78" customFormat="1" ht="15.95" customHeight="1" x14ac:dyDescent="0.4">
      <c r="A28" s="74"/>
      <c r="B28" s="75"/>
      <c r="C28" s="75"/>
      <c r="D28" s="75"/>
      <c r="E28" s="92"/>
      <c r="F28" s="76"/>
      <c r="G28" s="50"/>
      <c r="H28" s="51"/>
      <c r="I28" s="51"/>
      <c r="J28" s="51"/>
      <c r="K28" s="50"/>
      <c r="L28" s="50"/>
      <c r="M28" s="50"/>
      <c r="N28" s="51"/>
      <c r="O28" s="51"/>
      <c r="P28" s="50"/>
      <c r="Q28" s="50"/>
      <c r="R28" s="51"/>
      <c r="S28" s="51"/>
      <c r="T28" s="50">
        <f>+G28+K28+N28+P28-R28</f>
        <v>0</v>
      </c>
      <c r="U28" s="51">
        <f>+J28+M28+O28+Q28-S28</f>
        <v>0</v>
      </c>
      <c r="V28" s="51"/>
      <c r="W28" s="51"/>
      <c r="X28" s="77"/>
      <c r="Y28" s="77"/>
      <c r="Z28" s="77"/>
    </row>
    <row r="29" spans="1:29" s="78" customFormat="1" ht="14.25" customHeight="1" x14ac:dyDescent="0.4">
      <c r="A29" s="234"/>
      <c r="B29" s="235"/>
      <c r="C29" s="235"/>
      <c r="D29" s="235"/>
      <c r="E29" s="139" t="s">
        <v>26</v>
      </c>
      <c r="F29" s="236"/>
      <c r="G29" s="237">
        <f>SUM(G24:G28)</f>
        <v>2</v>
      </c>
      <c r="H29" s="237">
        <f>SUM(H24:H28)</f>
        <v>337</v>
      </c>
      <c r="I29" s="237">
        <f t="shared" ref="I29:S29" si="19">SUM(I24:I28)</f>
        <v>0</v>
      </c>
      <c r="J29" s="237">
        <f>SUM(J24:J28)</f>
        <v>67</v>
      </c>
      <c r="K29" s="237">
        <f t="shared" si="19"/>
        <v>0</v>
      </c>
      <c r="L29" s="237">
        <f t="shared" si="19"/>
        <v>0</v>
      </c>
      <c r="M29" s="237">
        <f t="shared" si="19"/>
        <v>0</v>
      </c>
      <c r="N29" s="237">
        <f t="shared" si="19"/>
        <v>0</v>
      </c>
      <c r="O29" s="237">
        <f t="shared" si="19"/>
        <v>0</v>
      </c>
      <c r="P29" s="237">
        <f t="shared" si="19"/>
        <v>0</v>
      </c>
      <c r="Q29" s="237">
        <f t="shared" si="19"/>
        <v>0</v>
      </c>
      <c r="R29" s="237">
        <f t="shared" si="19"/>
        <v>1</v>
      </c>
      <c r="S29" s="237">
        <f t="shared" si="19"/>
        <v>67</v>
      </c>
      <c r="T29" s="237">
        <f>SUM(T24:T28)</f>
        <v>1</v>
      </c>
      <c r="U29" s="237">
        <f>SUM(U24:U28)</f>
        <v>0</v>
      </c>
      <c r="V29" s="238"/>
      <c r="W29" s="238"/>
      <c r="X29" s="239"/>
      <c r="Y29" s="239"/>
      <c r="Z29" s="239"/>
    </row>
    <row r="30" spans="1:29" s="284" customFormat="1" ht="14.25" customHeight="1" x14ac:dyDescent="0.4">
      <c r="A30" s="276"/>
      <c r="B30" s="277"/>
      <c r="C30" s="277"/>
      <c r="D30" s="277"/>
      <c r="E30" s="79"/>
      <c r="F30" s="278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80"/>
      <c r="U30" s="279"/>
      <c r="V30" s="281"/>
      <c r="W30" s="281"/>
      <c r="X30" s="282"/>
      <c r="Y30" s="283"/>
      <c r="Z30" s="282"/>
    </row>
    <row r="31" spans="1:29" s="208" customFormat="1" ht="18" x14ac:dyDescent="0.4">
      <c r="A31" s="203"/>
      <c r="B31" s="204"/>
      <c r="C31" s="204"/>
      <c r="D31" s="205"/>
      <c r="E31" s="124" t="s">
        <v>97</v>
      </c>
      <c r="F31" s="205"/>
      <c r="G31" s="167"/>
      <c r="H31" s="168"/>
      <c r="I31" s="168"/>
      <c r="J31" s="168"/>
      <c r="K31" s="167"/>
      <c r="L31" s="168"/>
      <c r="M31" s="168"/>
      <c r="N31" s="167"/>
      <c r="O31" s="169"/>
      <c r="P31" s="170"/>
      <c r="Q31" s="169"/>
      <c r="R31" s="167"/>
      <c r="S31" s="168"/>
      <c r="T31" s="171"/>
      <c r="U31" s="172"/>
      <c r="V31" s="173"/>
      <c r="W31" s="173"/>
      <c r="X31" s="207"/>
      <c r="Y31" s="201"/>
      <c r="Z31" s="202"/>
      <c r="AA31" s="195"/>
      <c r="AB31" s="195"/>
      <c r="AC31" s="195"/>
    </row>
    <row r="32" spans="1:29" s="78" customFormat="1" ht="15.95" customHeight="1" x14ac:dyDescent="0.4">
      <c r="A32" s="74"/>
      <c r="B32" s="75" t="s">
        <v>143</v>
      </c>
      <c r="C32" s="75" t="s">
        <v>112</v>
      </c>
      <c r="D32" s="75" t="s">
        <v>121</v>
      </c>
      <c r="E32" s="402" t="s">
        <v>181</v>
      </c>
      <c r="F32" s="76" t="s">
        <v>185</v>
      </c>
      <c r="G32" s="50">
        <v>1</v>
      </c>
      <c r="H32" s="51">
        <v>435</v>
      </c>
      <c r="I32" s="50"/>
      <c r="J32" s="51">
        <v>315</v>
      </c>
      <c r="K32" s="50"/>
      <c r="L32" s="50"/>
      <c r="M32" s="50"/>
      <c r="N32" s="50"/>
      <c r="O32" s="50"/>
      <c r="P32" s="50"/>
      <c r="Q32" s="421"/>
      <c r="R32" s="50"/>
      <c r="S32" s="50"/>
      <c r="T32" s="80">
        <f t="shared" ref="T32" si="20">+G32+K32+N32+P32-R32</f>
        <v>1</v>
      </c>
      <c r="U32" s="87">
        <f t="shared" ref="U32" si="21">+J32+M32+O32+Q32-S32</f>
        <v>315</v>
      </c>
      <c r="V32" s="51"/>
      <c r="W32" s="51"/>
      <c r="X32" s="290" t="s">
        <v>113</v>
      </c>
      <c r="Y32" s="77"/>
      <c r="Z32" s="77"/>
    </row>
    <row r="33" spans="1:26" s="78" customFormat="1" ht="15.95" customHeight="1" x14ac:dyDescent="0.4">
      <c r="A33" s="285"/>
      <c r="B33" s="75"/>
      <c r="C33" s="75"/>
      <c r="D33" s="286"/>
      <c r="E33" s="79"/>
      <c r="F33" s="76"/>
      <c r="G33" s="288"/>
      <c r="H33" s="289"/>
      <c r="I33" s="289"/>
      <c r="J33" s="289"/>
      <c r="K33" s="288"/>
      <c r="L33" s="288"/>
      <c r="M33" s="288"/>
      <c r="N33" s="289"/>
      <c r="O33" s="289"/>
      <c r="P33" s="288"/>
      <c r="Q33" s="422"/>
      <c r="R33" s="289"/>
      <c r="S33" s="289"/>
      <c r="T33" s="50">
        <f t="shared" ref="T33:T34" si="22">+G33+K33+N33+P33-R33</f>
        <v>0</v>
      </c>
      <c r="U33" s="51">
        <f t="shared" ref="U33:U34" si="23">+J33+M33+O33+Q33-S33</f>
        <v>0</v>
      </c>
      <c r="V33" s="289"/>
      <c r="W33" s="289"/>
      <c r="X33" s="77"/>
      <c r="Y33" s="77"/>
      <c r="Z33" s="77"/>
    </row>
    <row r="34" spans="1:26" s="78" customFormat="1" ht="15.95" customHeight="1" x14ac:dyDescent="0.4">
      <c r="A34" s="74"/>
      <c r="B34" s="286"/>
      <c r="C34" s="75"/>
      <c r="D34" s="75"/>
      <c r="E34" s="79"/>
      <c r="F34" s="291"/>
      <c r="G34" s="50"/>
      <c r="H34" s="51"/>
      <c r="I34" s="51"/>
      <c r="J34" s="51"/>
      <c r="K34" s="50"/>
      <c r="L34" s="50"/>
      <c r="M34" s="50"/>
      <c r="N34" s="51"/>
      <c r="O34" s="51"/>
      <c r="P34" s="50"/>
      <c r="Q34" s="50"/>
      <c r="R34" s="51"/>
      <c r="S34" s="51"/>
      <c r="T34" s="50">
        <f t="shared" si="22"/>
        <v>0</v>
      </c>
      <c r="U34" s="51">
        <f t="shared" si="23"/>
        <v>0</v>
      </c>
      <c r="V34" s="51"/>
      <c r="W34" s="51"/>
      <c r="X34" s="77"/>
      <c r="Y34" s="77"/>
      <c r="Z34" s="77"/>
    </row>
    <row r="35" spans="1:26" s="78" customFormat="1" ht="15.95" customHeight="1" x14ac:dyDescent="0.4">
      <c r="A35" s="74"/>
      <c r="B35" s="75"/>
      <c r="C35" s="75"/>
      <c r="D35" s="75"/>
      <c r="E35" s="79"/>
      <c r="F35" s="76"/>
      <c r="G35" s="50"/>
      <c r="H35" s="51"/>
      <c r="I35" s="51"/>
      <c r="J35" s="51"/>
      <c r="K35" s="50"/>
      <c r="L35" s="50"/>
      <c r="M35" s="50"/>
      <c r="N35" s="51"/>
      <c r="O35" s="51"/>
      <c r="P35" s="50"/>
      <c r="Q35" s="50"/>
      <c r="R35" s="51"/>
      <c r="S35" s="51"/>
      <c r="T35" s="50">
        <f t="shared" ref="T35" si="24">+G35+K35+N35+P35-R35</f>
        <v>0</v>
      </c>
      <c r="U35" s="51">
        <f>+J35+M35+O35+Q35-S35</f>
        <v>0</v>
      </c>
      <c r="V35" s="51"/>
      <c r="W35" s="51"/>
      <c r="X35" s="77"/>
      <c r="Y35" s="77"/>
      <c r="Z35" s="77"/>
    </row>
    <row r="36" spans="1:26" s="78" customFormat="1" ht="15.95" customHeight="1" x14ac:dyDescent="0.4">
      <c r="A36" s="74"/>
      <c r="B36" s="75"/>
      <c r="C36" s="75"/>
      <c r="D36" s="75"/>
      <c r="E36" s="79"/>
      <c r="F36" s="76"/>
      <c r="G36" s="50"/>
      <c r="H36" s="51"/>
      <c r="I36" s="51"/>
      <c r="J36" s="51"/>
      <c r="K36" s="50"/>
      <c r="L36" s="50"/>
      <c r="M36" s="50"/>
      <c r="N36" s="51"/>
      <c r="O36" s="51"/>
      <c r="P36" s="50"/>
      <c r="Q36" s="50"/>
      <c r="R36" s="51"/>
      <c r="S36" s="51"/>
      <c r="T36" s="50">
        <f>+G36+K36+N36+P36-R36</f>
        <v>0</v>
      </c>
      <c r="U36" s="51">
        <f>+J36+M36+O36+Q36-S36</f>
        <v>0</v>
      </c>
      <c r="V36" s="51"/>
      <c r="W36" s="51"/>
      <c r="X36" s="77"/>
      <c r="Y36" s="77"/>
      <c r="Z36" s="77"/>
    </row>
    <row r="37" spans="1:26" s="78" customFormat="1" ht="14.25" customHeight="1" x14ac:dyDescent="0.4">
      <c r="A37" s="234"/>
      <c r="B37" s="235"/>
      <c r="C37" s="235"/>
      <c r="D37" s="235"/>
      <c r="E37" s="139" t="s">
        <v>26</v>
      </c>
      <c r="F37" s="236"/>
      <c r="G37" s="237">
        <f>SUM(G32:G36)</f>
        <v>1</v>
      </c>
      <c r="H37" s="237">
        <f>SUM(H32:H36)</f>
        <v>435</v>
      </c>
      <c r="I37" s="237">
        <f t="shared" ref="I37:S37" si="25">SUM(I32:I36)</f>
        <v>0</v>
      </c>
      <c r="J37" s="237">
        <f>SUM(J32:J36)</f>
        <v>315</v>
      </c>
      <c r="K37" s="237">
        <f t="shared" si="25"/>
        <v>0</v>
      </c>
      <c r="L37" s="237">
        <f t="shared" si="25"/>
        <v>0</v>
      </c>
      <c r="M37" s="237">
        <f t="shared" si="25"/>
        <v>0</v>
      </c>
      <c r="N37" s="237">
        <f t="shared" si="25"/>
        <v>0</v>
      </c>
      <c r="O37" s="237">
        <f t="shared" si="25"/>
        <v>0</v>
      </c>
      <c r="P37" s="237">
        <f t="shared" si="25"/>
        <v>0</v>
      </c>
      <c r="Q37" s="237">
        <f t="shared" si="25"/>
        <v>0</v>
      </c>
      <c r="R37" s="237">
        <f t="shared" si="25"/>
        <v>0</v>
      </c>
      <c r="S37" s="237">
        <f t="shared" si="25"/>
        <v>0</v>
      </c>
      <c r="T37" s="237">
        <f>SUM(T32:T36)</f>
        <v>1</v>
      </c>
      <c r="U37" s="237">
        <f>SUM(U32:U36)</f>
        <v>315</v>
      </c>
      <c r="V37" s="238"/>
      <c r="W37" s="238"/>
      <c r="X37" s="239"/>
      <c r="Y37" s="239"/>
      <c r="Z37" s="239"/>
    </row>
    <row r="38" spans="1:26" s="78" customFormat="1" ht="13.5" customHeight="1" x14ac:dyDescent="0.4">
      <c r="A38" s="74"/>
      <c r="B38" s="75"/>
      <c r="C38" s="75"/>
      <c r="D38" s="75"/>
      <c r="E38" s="79"/>
      <c r="F38" s="76"/>
      <c r="G38" s="50"/>
      <c r="H38" s="51"/>
      <c r="I38" s="51"/>
      <c r="J38" s="51"/>
      <c r="K38" s="50"/>
      <c r="L38" s="50"/>
      <c r="M38" s="50"/>
      <c r="N38" s="51"/>
      <c r="O38" s="51"/>
      <c r="P38" s="50"/>
      <c r="Q38" s="50"/>
      <c r="R38" s="51"/>
      <c r="S38" s="51"/>
      <c r="T38" s="80"/>
      <c r="U38" s="51"/>
      <c r="V38" s="51"/>
      <c r="W38" s="51"/>
      <c r="X38" s="77"/>
      <c r="Y38" s="77"/>
      <c r="Z38" s="77"/>
    </row>
    <row r="39" spans="1:26" s="78" customFormat="1" ht="18.75" customHeight="1" x14ac:dyDescent="0.4">
      <c r="A39" s="74"/>
      <c r="B39" s="75"/>
      <c r="C39" s="75"/>
      <c r="D39" s="75"/>
      <c r="E39" s="124" t="s">
        <v>59</v>
      </c>
      <c r="F39" s="76"/>
      <c r="G39" s="50"/>
      <c r="H39" s="51"/>
      <c r="I39" s="51"/>
      <c r="J39" s="51"/>
      <c r="K39" s="50"/>
      <c r="L39" s="50"/>
      <c r="M39" s="50"/>
      <c r="N39" s="51"/>
      <c r="O39" s="51"/>
      <c r="P39" s="50"/>
      <c r="Q39" s="50"/>
      <c r="R39" s="51"/>
      <c r="S39" s="51"/>
      <c r="T39" s="80"/>
      <c r="U39" s="51"/>
      <c r="V39" s="51"/>
      <c r="W39" s="51"/>
      <c r="X39" s="77"/>
      <c r="Y39" s="77"/>
      <c r="Z39" s="77"/>
    </row>
    <row r="40" spans="1:26" s="78" customFormat="1" ht="15.95" customHeight="1" x14ac:dyDescent="0.4">
      <c r="A40" s="74"/>
      <c r="B40" s="75" t="s">
        <v>143</v>
      </c>
      <c r="C40" s="75" t="s">
        <v>112</v>
      </c>
      <c r="D40" s="75" t="s">
        <v>120</v>
      </c>
      <c r="E40" s="402" t="s">
        <v>182</v>
      </c>
      <c r="F40" s="76" t="s">
        <v>185</v>
      </c>
      <c r="G40" s="50">
        <v>158</v>
      </c>
      <c r="H40" s="51">
        <v>105506</v>
      </c>
      <c r="I40" s="50">
        <v>1250</v>
      </c>
      <c r="J40" s="51">
        <v>50456</v>
      </c>
      <c r="K40" s="50"/>
      <c r="L40" s="50"/>
      <c r="M40" s="50"/>
      <c r="N40" s="50"/>
      <c r="O40" s="50"/>
      <c r="P40" s="50"/>
      <c r="Q40" s="421"/>
      <c r="R40" s="50"/>
      <c r="S40" s="50"/>
      <c r="T40" s="80">
        <f t="shared" ref="T40" si="26">+G40+K40+N40+P40-R40</f>
        <v>158</v>
      </c>
      <c r="U40" s="87">
        <f t="shared" ref="U40" si="27">+J40+M40+O40+Q40-S40</f>
        <v>50456</v>
      </c>
      <c r="V40" s="51"/>
      <c r="W40" s="51"/>
      <c r="X40" s="290" t="s">
        <v>113</v>
      </c>
      <c r="Y40" s="77"/>
      <c r="Z40" s="77"/>
    </row>
    <row r="41" spans="1:26" s="284" customFormat="1" ht="15.95" customHeight="1" x14ac:dyDescent="0.4">
      <c r="A41" s="285"/>
      <c r="B41" s="75"/>
      <c r="C41" s="75"/>
      <c r="D41" s="286"/>
      <c r="E41" s="79"/>
      <c r="F41" s="76"/>
      <c r="G41" s="288"/>
      <c r="H41" s="289"/>
      <c r="I41" s="289"/>
      <c r="J41" s="289"/>
      <c r="K41" s="288"/>
      <c r="L41" s="288"/>
      <c r="M41" s="288"/>
      <c r="N41" s="289"/>
      <c r="O41" s="289"/>
      <c r="P41" s="288"/>
      <c r="Q41" s="422"/>
      <c r="R41" s="289"/>
      <c r="S41" s="289"/>
      <c r="T41" s="50">
        <f t="shared" ref="T41:T42" si="28">+G41+K41+N41+P41-R41</f>
        <v>0</v>
      </c>
      <c r="U41" s="51">
        <f t="shared" ref="U41:U42" si="29">+J41+M41+O41+Q41-S41</f>
        <v>0</v>
      </c>
      <c r="V41" s="289"/>
      <c r="W41" s="289"/>
      <c r="X41" s="77"/>
      <c r="Y41" s="290"/>
      <c r="Z41" s="290"/>
    </row>
    <row r="42" spans="1:26" s="78" customFormat="1" ht="15.95" customHeight="1" x14ac:dyDescent="0.4">
      <c r="A42" s="74"/>
      <c r="B42" s="75"/>
      <c r="C42" s="75"/>
      <c r="D42" s="75"/>
      <c r="E42" s="79"/>
      <c r="F42" s="76"/>
      <c r="G42" s="50"/>
      <c r="H42" s="51"/>
      <c r="I42" s="51"/>
      <c r="J42" s="51"/>
      <c r="K42" s="50"/>
      <c r="L42" s="50"/>
      <c r="M42" s="50"/>
      <c r="N42" s="51"/>
      <c r="O42" s="51"/>
      <c r="P42" s="50"/>
      <c r="Q42" s="421"/>
      <c r="R42" s="51"/>
      <c r="S42" s="51"/>
      <c r="T42" s="50">
        <f t="shared" si="28"/>
        <v>0</v>
      </c>
      <c r="U42" s="51">
        <f t="shared" si="29"/>
        <v>0</v>
      </c>
      <c r="V42" s="51"/>
      <c r="W42" s="51"/>
      <c r="X42" s="77"/>
      <c r="Y42" s="77"/>
      <c r="Z42" s="77"/>
    </row>
    <row r="43" spans="1:26" s="78" customFormat="1" ht="15.95" customHeight="1" x14ac:dyDescent="0.4">
      <c r="A43" s="74"/>
      <c r="B43" s="75"/>
      <c r="C43" s="75"/>
      <c r="D43" s="75"/>
      <c r="E43" s="79"/>
      <c r="F43" s="291"/>
      <c r="G43" s="288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50">
        <f>+G43+K43+N43+P43-R43</f>
        <v>0</v>
      </c>
      <c r="U43" s="51">
        <f t="shared" ref="U43:U45" si="30">+J43+M43+O43+Q43-S43</f>
        <v>0</v>
      </c>
      <c r="V43" s="51"/>
      <c r="W43" s="51"/>
      <c r="X43" s="77"/>
      <c r="Y43" s="77"/>
      <c r="Z43" s="77"/>
    </row>
    <row r="44" spans="1:26" s="78" customFormat="1" ht="15.95" customHeight="1" x14ac:dyDescent="0.4">
      <c r="A44" s="74"/>
      <c r="B44" s="75"/>
      <c r="C44" s="75"/>
      <c r="D44" s="75"/>
      <c r="E44" s="79"/>
      <c r="F44" s="291"/>
      <c r="G44" s="288"/>
      <c r="H44" s="288"/>
      <c r="I44" s="289"/>
      <c r="J44" s="288"/>
      <c r="K44" s="288"/>
      <c r="L44" s="288"/>
      <c r="M44" s="288"/>
      <c r="N44" s="289"/>
      <c r="O44" s="289"/>
      <c r="P44" s="288"/>
      <c r="Q44" s="288"/>
      <c r="R44" s="289"/>
      <c r="S44" s="289"/>
      <c r="T44" s="50">
        <f>+G44+K44+N44+P44-R44</f>
        <v>0</v>
      </c>
      <c r="U44" s="51">
        <f t="shared" si="30"/>
        <v>0</v>
      </c>
      <c r="V44" s="51"/>
      <c r="W44" s="51"/>
      <c r="X44" s="77"/>
      <c r="Y44" s="77"/>
      <c r="Z44" s="77"/>
    </row>
    <row r="45" spans="1:26" s="78" customFormat="1" ht="15.95" customHeight="1" x14ac:dyDescent="0.4">
      <c r="A45" s="74"/>
      <c r="B45" s="75"/>
      <c r="C45" s="75"/>
      <c r="D45" s="75"/>
      <c r="E45" s="79"/>
      <c r="F45" s="76"/>
      <c r="G45" s="50"/>
      <c r="H45" s="51"/>
      <c r="I45" s="51"/>
      <c r="J45" s="51"/>
      <c r="K45" s="50"/>
      <c r="L45" s="50"/>
      <c r="M45" s="50"/>
      <c r="N45" s="51"/>
      <c r="O45" s="51"/>
      <c r="P45" s="50"/>
      <c r="Q45" s="50"/>
      <c r="R45" s="51"/>
      <c r="S45" s="51"/>
      <c r="T45" s="50">
        <f>+G45+K45+N45+P45-R45</f>
        <v>0</v>
      </c>
      <c r="U45" s="51">
        <f t="shared" si="30"/>
        <v>0</v>
      </c>
      <c r="V45" s="51"/>
      <c r="W45" s="51"/>
      <c r="X45" s="77"/>
      <c r="Y45" s="77"/>
      <c r="Z45" s="77"/>
    </row>
    <row r="46" spans="1:26" s="78" customFormat="1" ht="14.25" customHeight="1" x14ac:dyDescent="0.4">
      <c r="A46" s="234"/>
      <c r="B46" s="235"/>
      <c r="C46" s="235"/>
      <c r="D46" s="235"/>
      <c r="E46" s="139" t="s">
        <v>26</v>
      </c>
      <c r="F46" s="236"/>
      <c r="G46" s="237">
        <f>SUM(G40:G45)</f>
        <v>158</v>
      </c>
      <c r="H46" s="237">
        <f>SUM(H40:H45)</f>
        <v>105506</v>
      </c>
      <c r="I46" s="237">
        <f>SUM(I40:I45)</f>
        <v>1250</v>
      </c>
      <c r="J46" s="237">
        <f>SUM(J40:J45)</f>
        <v>50456</v>
      </c>
      <c r="K46" s="237">
        <f t="shared" ref="K46:S46" si="31">SUM(K40:K45)</f>
        <v>0</v>
      </c>
      <c r="L46" s="237">
        <f t="shared" si="31"/>
        <v>0</v>
      </c>
      <c r="M46" s="237">
        <f t="shared" si="31"/>
        <v>0</v>
      </c>
      <c r="N46" s="237">
        <f t="shared" si="31"/>
        <v>0</v>
      </c>
      <c r="O46" s="237">
        <f t="shared" si="31"/>
        <v>0</v>
      </c>
      <c r="P46" s="237">
        <f t="shared" si="31"/>
        <v>0</v>
      </c>
      <c r="Q46" s="237">
        <f t="shared" si="31"/>
        <v>0</v>
      </c>
      <c r="R46" s="237">
        <f t="shared" si="31"/>
        <v>0</v>
      </c>
      <c r="S46" s="237">
        <f t="shared" si="31"/>
        <v>0</v>
      </c>
      <c r="T46" s="237">
        <f>SUM(T40:T45)</f>
        <v>158</v>
      </c>
      <c r="U46" s="237">
        <f>SUM(U40:U45)</f>
        <v>50456</v>
      </c>
      <c r="V46" s="237"/>
      <c r="W46" s="238"/>
      <c r="X46" s="239"/>
      <c r="Y46" s="77"/>
      <c r="Z46" s="77"/>
    </row>
    <row r="47" spans="1:26" s="78" customFormat="1" ht="14.25" customHeight="1" x14ac:dyDescent="0.4">
      <c r="A47" s="74"/>
      <c r="B47" s="75"/>
      <c r="C47" s="75"/>
      <c r="D47" s="75"/>
      <c r="E47" s="79"/>
      <c r="F47" s="76"/>
      <c r="G47" s="50"/>
      <c r="H47" s="51"/>
      <c r="I47" s="51"/>
      <c r="J47" s="51"/>
      <c r="K47" s="50"/>
      <c r="L47" s="50"/>
      <c r="M47" s="50"/>
      <c r="N47" s="51"/>
      <c r="O47" s="51"/>
      <c r="P47" s="50"/>
      <c r="Q47" s="50"/>
      <c r="R47" s="51"/>
      <c r="S47" s="51"/>
      <c r="T47" s="80"/>
      <c r="U47" s="51"/>
      <c r="V47" s="51"/>
      <c r="W47" s="51"/>
      <c r="X47" s="77"/>
      <c r="Y47" s="77"/>
      <c r="Z47" s="77"/>
    </row>
    <row r="48" spans="1:26" s="78" customFormat="1" ht="14.25" customHeight="1" x14ac:dyDescent="0.4">
      <c r="A48" s="74"/>
      <c r="B48" s="75"/>
      <c r="C48" s="75"/>
      <c r="D48" s="75"/>
      <c r="E48" s="124" t="s">
        <v>60</v>
      </c>
      <c r="F48" s="76"/>
      <c r="G48" s="50"/>
      <c r="H48" s="51"/>
      <c r="I48" s="51"/>
      <c r="J48" s="51"/>
      <c r="K48" s="50"/>
      <c r="L48" s="50"/>
      <c r="M48" s="50"/>
      <c r="N48" s="51"/>
      <c r="O48" s="51"/>
      <c r="P48" s="50"/>
      <c r="Q48" s="50"/>
      <c r="R48" s="51"/>
      <c r="S48" s="51"/>
      <c r="T48" s="80"/>
      <c r="U48" s="51"/>
      <c r="V48" s="51"/>
      <c r="W48" s="51"/>
      <c r="X48" s="77"/>
      <c r="Y48" s="77"/>
      <c r="Z48" s="77"/>
    </row>
    <row r="49" spans="1:26" s="329" customFormat="1" ht="15.95" customHeight="1" x14ac:dyDescent="0.4">
      <c r="A49" s="74"/>
      <c r="B49" s="75" t="s">
        <v>143</v>
      </c>
      <c r="C49" s="75" t="s">
        <v>112</v>
      </c>
      <c r="D49" s="75" t="s">
        <v>114</v>
      </c>
      <c r="E49" s="402" t="s">
        <v>183</v>
      </c>
      <c r="F49" s="76" t="s">
        <v>185</v>
      </c>
      <c r="G49" s="50">
        <v>13</v>
      </c>
      <c r="H49" s="51">
        <v>9817</v>
      </c>
      <c r="I49" s="50">
        <v>300</v>
      </c>
      <c r="J49" s="51">
        <v>4132</v>
      </c>
      <c r="K49" s="50"/>
      <c r="L49" s="50"/>
      <c r="M49" s="50"/>
      <c r="N49" s="50"/>
      <c r="O49" s="50"/>
      <c r="P49" s="50"/>
      <c r="Q49" s="421"/>
      <c r="R49" s="50"/>
      <c r="S49" s="50"/>
      <c r="T49" s="80">
        <f t="shared" ref="T49" si="32">+G49+K49+N49+P49-R49</f>
        <v>13</v>
      </c>
      <c r="U49" s="87">
        <f>+J49+M49+O49+Q49-S49</f>
        <v>4132</v>
      </c>
      <c r="V49" s="51"/>
      <c r="W49" s="51"/>
      <c r="X49" s="290" t="s">
        <v>113</v>
      </c>
      <c r="Y49" s="328"/>
      <c r="Z49" s="328"/>
    </row>
    <row r="50" spans="1:26" s="329" customFormat="1" ht="15.95" customHeight="1" x14ac:dyDescent="0.4">
      <c r="A50" s="74"/>
      <c r="B50" s="75"/>
      <c r="C50" s="75"/>
      <c r="D50" s="75"/>
      <c r="E50" s="92"/>
      <c r="F50" s="76"/>
      <c r="G50" s="50"/>
      <c r="H50" s="51"/>
      <c r="I50" s="51"/>
      <c r="J50" s="51"/>
      <c r="K50" s="50"/>
      <c r="L50" s="50"/>
      <c r="M50" s="50"/>
      <c r="N50" s="51"/>
      <c r="O50" s="51"/>
      <c r="P50" s="50"/>
      <c r="Q50" s="421"/>
      <c r="R50" s="51"/>
      <c r="S50" s="51"/>
      <c r="T50" s="50">
        <f t="shared" ref="T50:T51" si="33">+G50+K50+N50+P50-R50</f>
        <v>0</v>
      </c>
      <c r="U50" s="51">
        <f t="shared" ref="U50:U51" si="34">+J50+M50+O50+Q50-S50</f>
        <v>0</v>
      </c>
      <c r="V50" s="51"/>
      <c r="W50" s="51"/>
      <c r="X50" s="77"/>
      <c r="Y50" s="328"/>
      <c r="Z50" s="328"/>
    </row>
    <row r="51" spans="1:26" s="329" customFormat="1" ht="15.95" customHeight="1" x14ac:dyDescent="0.4">
      <c r="A51" s="74"/>
      <c r="B51" s="75"/>
      <c r="C51" s="75"/>
      <c r="D51" s="75"/>
      <c r="E51" s="92"/>
      <c r="F51" s="76"/>
      <c r="G51" s="50"/>
      <c r="H51" s="51"/>
      <c r="I51" s="51"/>
      <c r="J51" s="51"/>
      <c r="K51" s="50"/>
      <c r="L51" s="50"/>
      <c r="M51" s="50"/>
      <c r="N51" s="51"/>
      <c r="O51" s="51"/>
      <c r="P51" s="50"/>
      <c r="Q51" s="421"/>
      <c r="R51" s="51"/>
      <c r="S51" s="51"/>
      <c r="T51" s="50">
        <f t="shared" si="33"/>
        <v>0</v>
      </c>
      <c r="U51" s="51">
        <f t="shared" si="34"/>
        <v>0</v>
      </c>
      <c r="V51" s="51"/>
      <c r="W51" s="51"/>
      <c r="X51" s="77"/>
      <c r="Y51" s="328"/>
      <c r="Z51" s="328"/>
    </row>
    <row r="52" spans="1:26" s="78" customFormat="1" ht="15.95" customHeight="1" x14ac:dyDescent="0.4">
      <c r="A52" s="74"/>
      <c r="B52" s="75"/>
      <c r="C52" s="75"/>
      <c r="D52" s="75"/>
      <c r="E52" s="92"/>
      <c r="F52" s="76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0">
        <f>+G52+K52+N52+P52-R52</f>
        <v>0</v>
      </c>
      <c r="U52" s="51">
        <f>+J52+M52+O52+Q52-S52</f>
        <v>0</v>
      </c>
      <c r="V52" s="51"/>
      <c r="W52" s="51"/>
      <c r="X52" s="77"/>
      <c r="Y52" s="77"/>
      <c r="Z52" s="77"/>
    </row>
    <row r="53" spans="1:26" s="78" customFormat="1" ht="15.95" customHeight="1" x14ac:dyDescent="0.4">
      <c r="A53" s="74"/>
      <c r="B53" s="75"/>
      <c r="C53" s="75"/>
      <c r="D53" s="75"/>
      <c r="E53" s="92"/>
      <c r="F53" s="76"/>
      <c r="G53" s="50"/>
      <c r="H53" s="51"/>
      <c r="I53" s="51"/>
      <c r="J53" s="51"/>
      <c r="K53" s="50"/>
      <c r="L53" s="50"/>
      <c r="M53" s="50"/>
      <c r="N53" s="51"/>
      <c r="O53" s="51"/>
      <c r="P53" s="50"/>
      <c r="Q53" s="50"/>
      <c r="R53" s="51"/>
      <c r="S53" s="51"/>
      <c r="T53" s="50">
        <f>+G53+K53+N53+P53-R53</f>
        <v>0</v>
      </c>
      <c r="U53" s="51">
        <f>+J53+M53+O53+Q53-S53</f>
        <v>0</v>
      </c>
      <c r="V53" s="51"/>
      <c r="W53" s="51"/>
      <c r="X53" s="77"/>
      <c r="Y53" s="77"/>
      <c r="Z53" s="77"/>
    </row>
    <row r="54" spans="1:26" s="78" customFormat="1" ht="14.25" customHeight="1" x14ac:dyDescent="0.4">
      <c r="A54" s="234"/>
      <c r="B54" s="235"/>
      <c r="C54" s="235"/>
      <c r="D54" s="235"/>
      <c r="E54" s="139" t="s">
        <v>26</v>
      </c>
      <c r="F54" s="236"/>
      <c r="G54" s="237">
        <f>SUM(G49:G53)</f>
        <v>13</v>
      </c>
      <c r="H54" s="237">
        <f>SUM(H49:H53)</f>
        <v>9817</v>
      </c>
      <c r="I54" s="237">
        <f t="shared" ref="I54:S54" si="35">SUM(I49:I53)</f>
        <v>300</v>
      </c>
      <c r="J54" s="237">
        <f>SUM(J49:J53)</f>
        <v>4132</v>
      </c>
      <c r="K54" s="237">
        <f t="shared" si="35"/>
        <v>0</v>
      </c>
      <c r="L54" s="237">
        <f t="shared" si="35"/>
        <v>0</v>
      </c>
      <c r="M54" s="237">
        <f t="shared" si="35"/>
        <v>0</v>
      </c>
      <c r="N54" s="237">
        <f t="shared" si="35"/>
        <v>0</v>
      </c>
      <c r="O54" s="237">
        <f t="shared" si="35"/>
        <v>0</v>
      </c>
      <c r="P54" s="237">
        <f t="shared" si="35"/>
        <v>0</v>
      </c>
      <c r="Q54" s="237">
        <f t="shared" si="35"/>
        <v>0</v>
      </c>
      <c r="R54" s="237">
        <f t="shared" si="35"/>
        <v>0</v>
      </c>
      <c r="S54" s="237">
        <f t="shared" si="35"/>
        <v>0</v>
      </c>
      <c r="T54" s="237">
        <f>SUM(T49:T53)</f>
        <v>13</v>
      </c>
      <c r="U54" s="237">
        <f>SUM(U49:U53)</f>
        <v>4132</v>
      </c>
      <c r="V54" s="238"/>
      <c r="W54" s="238"/>
      <c r="X54" s="239"/>
      <c r="Y54" s="77"/>
      <c r="Z54" s="77"/>
    </row>
    <row r="55" spans="1:26" s="78" customFormat="1" ht="14.25" customHeight="1" x14ac:dyDescent="0.4">
      <c r="A55" s="74"/>
      <c r="B55" s="75"/>
      <c r="C55" s="75"/>
      <c r="D55" s="75"/>
      <c r="E55" s="79"/>
      <c r="F55" s="76"/>
      <c r="G55" s="50"/>
      <c r="H55" s="51"/>
      <c r="I55" s="51"/>
      <c r="J55" s="51"/>
      <c r="K55" s="50"/>
      <c r="L55" s="50"/>
      <c r="M55" s="50"/>
      <c r="N55" s="51"/>
      <c r="O55" s="51"/>
      <c r="P55" s="50"/>
      <c r="Q55" s="50"/>
      <c r="R55" s="51"/>
      <c r="S55" s="51"/>
      <c r="T55" s="80"/>
      <c r="U55" s="51"/>
      <c r="V55" s="51"/>
      <c r="W55" s="51"/>
      <c r="X55" s="77"/>
      <c r="Y55" s="77"/>
      <c r="Z55" s="77"/>
    </row>
    <row r="56" spans="1:26" s="78" customFormat="1" ht="14.25" customHeight="1" x14ac:dyDescent="0.4">
      <c r="A56" s="74"/>
      <c r="B56" s="75"/>
      <c r="C56" s="75"/>
      <c r="D56" s="75"/>
      <c r="E56" s="124" t="s">
        <v>61</v>
      </c>
      <c r="F56" s="76"/>
      <c r="G56" s="50"/>
      <c r="H56" s="51"/>
      <c r="I56" s="51"/>
      <c r="J56" s="51"/>
      <c r="K56" s="50"/>
      <c r="L56" s="50"/>
      <c r="M56" s="50"/>
      <c r="N56" s="51"/>
      <c r="O56" s="51"/>
      <c r="P56" s="50"/>
      <c r="Q56" s="50"/>
      <c r="R56" s="51"/>
      <c r="S56" s="51"/>
      <c r="T56" s="80"/>
      <c r="U56" s="51"/>
      <c r="V56" s="51"/>
      <c r="W56" s="51"/>
      <c r="X56" s="77"/>
      <c r="Y56" s="77"/>
      <c r="Z56" s="77"/>
    </row>
    <row r="57" spans="1:26" s="284" customFormat="1" ht="15.95" customHeight="1" x14ac:dyDescent="0.4">
      <c r="A57" s="74"/>
      <c r="B57" s="75" t="s">
        <v>143</v>
      </c>
      <c r="C57" s="75" t="s">
        <v>112</v>
      </c>
      <c r="D57" s="75" t="s">
        <v>118</v>
      </c>
      <c r="E57" s="402" t="s">
        <v>184</v>
      </c>
      <c r="F57" s="76" t="s">
        <v>185</v>
      </c>
      <c r="G57" s="50">
        <v>6</v>
      </c>
      <c r="H57" s="51">
        <v>2578</v>
      </c>
      <c r="I57" s="50">
        <v>300</v>
      </c>
      <c r="J57" s="51">
        <v>1678</v>
      </c>
      <c r="K57" s="50"/>
      <c r="L57" s="50"/>
      <c r="M57" s="50"/>
      <c r="N57" s="50"/>
      <c r="O57" s="50"/>
      <c r="P57" s="50"/>
      <c r="Q57" s="421"/>
      <c r="R57" s="50"/>
      <c r="S57" s="50"/>
      <c r="T57" s="80">
        <f t="shared" ref="T57" si="36">+G57+K57+N57+P57-R57</f>
        <v>6</v>
      </c>
      <c r="U57" s="87">
        <f t="shared" ref="U57" si="37">+J57+M57+O57+Q57-S57</f>
        <v>1678</v>
      </c>
      <c r="V57" s="51"/>
      <c r="W57" s="51"/>
      <c r="X57" s="290" t="s">
        <v>113</v>
      </c>
      <c r="Y57" s="290"/>
      <c r="Z57" s="290"/>
    </row>
    <row r="58" spans="1:26" s="284" customFormat="1" ht="15.95" customHeight="1" x14ac:dyDescent="0.4">
      <c r="A58" s="285"/>
      <c r="B58" s="75"/>
      <c r="C58" s="75"/>
      <c r="D58" s="286"/>
      <c r="E58" s="79"/>
      <c r="F58" s="76"/>
      <c r="G58" s="288"/>
      <c r="H58" s="289"/>
      <c r="I58" s="289"/>
      <c r="J58" s="289"/>
      <c r="K58" s="288"/>
      <c r="L58" s="288"/>
      <c r="M58" s="288"/>
      <c r="N58" s="289"/>
      <c r="O58" s="289"/>
      <c r="P58" s="288"/>
      <c r="Q58" s="422"/>
      <c r="R58" s="288"/>
      <c r="S58" s="289"/>
      <c r="T58" s="50">
        <f t="shared" ref="T58:U60" si="38">+G58+K58+N58+P58-R58</f>
        <v>0</v>
      </c>
      <c r="U58" s="50">
        <f t="shared" si="38"/>
        <v>0</v>
      </c>
      <c r="V58" s="289"/>
      <c r="W58" s="289"/>
      <c r="X58" s="77"/>
      <c r="Y58" s="290"/>
      <c r="Z58" s="290"/>
    </row>
    <row r="59" spans="1:26" s="78" customFormat="1" ht="15.95" customHeight="1" x14ac:dyDescent="0.4">
      <c r="A59" s="74"/>
      <c r="B59" s="75"/>
      <c r="C59" s="75"/>
      <c r="D59" s="75"/>
      <c r="E59" s="79"/>
      <c r="F59" s="76"/>
      <c r="G59" s="50"/>
      <c r="H59" s="51"/>
      <c r="I59" s="51"/>
      <c r="J59" s="51"/>
      <c r="K59" s="50"/>
      <c r="L59" s="50"/>
      <c r="M59" s="50"/>
      <c r="N59" s="51"/>
      <c r="O59" s="51"/>
      <c r="P59" s="50"/>
      <c r="Q59" s="421"/>
      <c r="R59" s="51"/>
      <c r="S59" s="51"/>
      <c r="T59" s="50">
        <f t="shared" si="38"/>
        <v>0</v>
      </c>
      <c r="U59" s="51">
        <f t="shared" ref="U59" si="39">+J59+M59+O59+Q59-S59</f>
        <v>0</v>
      </c>
      <c r="V59" s="51"/>
      <c r="W59" s="51"/>
      <c r="X59" s="77"/>
      <c r="Y59" s="77"/>
      <c r="Z59" s="77"/>
    </row>
    <row r="60" spans="1:26" s="78" customFormat="1" ht="15.95" customHeight="1" x14ac:dyDescent="0.4">
      <c r="A60" s="74"/>
      <c r="B60" s="75"/>
      <c r="C60" s="75"/>
      <c r="D60" s="75"/>
      <c r="E60" s="79"/>
      <c r="F60" s="76"/>
      <c r="G60" s="50"/>
      <c r="H60" s="51"/>
      <c r="I60" s="51"/>
      <c r="J60" s="51"/>
      <c r="K60" s="50"/>
      <c r="L60" s="50"/>
      <c r="M60" s="50"/>
      <c r="N60" s="51"/>
      <c r="O60" s="51"/>
      <c r="P60" s="50"/>
      <c r="Q60" s="50"/>
      <c r="R60" s="51"/>
      <c r="S60" s="51"/>
      <c r="T60" s="50">
        <f>+G60+K60+N60+P60-R60</f>
        <v>0</v>
      </c>
      <c r="U60" s="50">
        <f t="shared" si="38"/>
        <v>0</v>
      </c>
      <c r="V60" s="51"/>
      <c r="W60" s="51"/>
      <c r="X60" s="77"/>
      <c r="Y60" s="77"/>
      <c r="Z60" s="77"/>
    </row>
    <row r="61" spans="1:26" s="78" customFormat="1" ht="15.95" customHeight="1" x14ac:dyDescent="0.4">
      <c r="A61" s="74"/>
      <c r="B61" s="75"/>
      <c r="C61" s="75"/>
      <c r="D61" s="75"/>
      <c r="E61" s="79"/>
      <c r="F61" s="76"/>
      <c r="G61" s="50"/>
      <c r="H61" s="51"/>
      <c r="I61" s="51"/>
      <c r="J61" s="51"/>
      <c r="K61" s="50"/>
      <c r="L61" s="50"/>
      <c r="M61" s="50"/>
      <c r="N61" s="51"/>
      <c r="O61" s="51"/>
      <c r="P61" s="50"/>
      <c r="Q61" s="50"/>
      <c r="R61" s="51"/>
      <c r="S61" s="51"/>
      <c r="T61" s="50">
        <f>+G61+K61+N61+P61-R61</f>
        <v>0</v>
      </c>
      <c r="U61" s="51">
        <f>+J61+M61+O61+Q61-S61</f>
        <v>0</v>
      </c>
      <c r="V61" s="51"/>
      <c r="W61" s="51"/>
      <c r="X61" s="77"/>
      <c r="Y61" s="77"/>
      <c r="Z61" s="77"/>
    </row>
    <row r="62" spans="1:26" s="78" customFormat="1" ht="14.25" customHeight="1" x14ac:dyDescent="0.4">
      <c r="A62" s="234"/>
      <c r="B62" s="235"/>
      <c r="C62" s="235"/>
      <c r="D62" s="235"/>
      <c r="E62" s="139" t="s">
        <v>26</v>
      </c>
      <c r="F62" s="236"/>
      <c r="G62" s="237">
        <f>SUM(G57:G61)</f>
        <v>6</v>
      </c>
      <c r="H62" s="237">
        <f>SUM(H57:H61)</f>
        <v>2578</v>
      </c>
      <c r="I62" s="237">
        <f t="shared" ref="I62:S62" si="40">SUM(I57:I61)</f>
        <v>300</v>
      </c>
      <c r="J62" s="237">
        <f>SUM(J57:J61)</f>
        <v>1678</v>
      </c>
      <c r="K62" s="237">
        <f t="shared" si="40"/>
        <v>0</v>
      </c>
      <c r="L62" s="237">
        <f t="shared" si="40"/>
        <v>0</v>
      </c>
      <c r="M62" s="237">
        <f t="shared" si="40"/>
        <v>0</v>
      </c>
      <c r="N62" s="237">
        <f t="shared" si="40"/>
        <v>0</v>
      </c>
      <c r="O62" s="237">
        <f t="shared" si="40"/>
        <v>0</v>
      </c>
      <c r="P62" s="237">
        <f t="shared" si="40"/>
        <v>0</v>
      </c>
      <c r="Q62" s="237">
        <f t="shared" si="40"/>
        <v>0</v>
      </c>
      <c r="R62" s="237">
        <f t="shared" si="40"/>
        <v>0</v>
      </c>
      <c r="S62" s="237">
        <f t="shared" si="40"/>
        <v>0</v>
      </c>
      <c r="T62" s="237">
        <f>SUM(T57:T61)</f>
        <v>6</v>
      </c>
      <c r="U62" s="237">
        <f>SUM(U57:U61)</f>
        <v>1678</v>
      </c>
      <c r="V62" s="238"/>
      <c r="W62" s="238"/>
      <c r="X62" s="239"/>
      <c r="Y62" s="77"/>
      <c r="Z62" s="125"/>
    </row>
    <row r="63" spans="1:26" s="78" customFormat="1" ht="14.25" customHeight="1" x14ac:dyDescent="0.4">
      <c r="A63" s="227"/>
      <c r="B63" s="228"/>
      <c r="C63" s="228"/>
      <c r="D63" s="228"/>
      <c r="E63" s="240" t="s">
        <v>48</v>
      </c>
      <c r="F63" s="230"/>
      <c r="G63" s="231">
        <f>+G12+G21+G29+G46+G54+G62+G37</f>
        <v>241</v>
      </c>
      <c r="H63" s="231">
        <f>+H12+H21+H29+H46+H54+H62+H37</f>
        <v>168874</v>
      </c>
      <c r="I63" s="231">
        <f>+I12+I21+I29+I46+I54+I62+I37</f>
        <v>5700</v>
      </c>
      <c r="J63" s="231">
        <f>+J12+J21+J29+J46+J54+J62+J37</f>
        <v>78927</v>
      </c>
      <c r="K63" s="231">
        <f t="shared" ref="K63:S63" si="41">+K12+K21+K29+K46+K54+K62+K37</f>
        <v>0</v>
      </c>
      <c r="L63" s="231">
        <f t="shared" si="41"/>
        <v>0</v>
      </c>
      <c r="M63" s="231">
        <f t="shared" si="41"/>
        <v>0</v>
      </c>
      <c r="N63" s="231">
        <f t="shared" si="41"/>
        <v>0</v>
      </c>
      <c r="O63" s="231">
        <f t="shared" si="41"/>
        <v>0</v>
      </c>
      <c r="P63" s="231">
        <f t="shared" si="41"/>
        <v>0</v>
      </c>
      <c r="Q63" s="231">
        <f t="shared" si="41"/>
        <v>0</v>
      </c>
      <c r="R63" s="231">
        <f t="shared" si="41"/>
        <v>1</v>
      </c>
      <c r="S63" s="231">
        <f t="shared" si="41"/>
        <v>67</v>
      </c>
      <c r="T63" s="231">
        <f>+T12+T21+T29+T46+T54+T62+T37</f>
        <v>240</v>
      </c>
      <c r="U63" s="393">
        <f>+U12+U21+U29+U46+U54+U62+U37</f>
        <v>78860</v>
      </c>
      <c r="V63" s="232"/>
      <c r="W63" s="232"/>
      <c r="X63" s="233"/>
      <c r="Y63" s="77"/>
      <c r="Z63" s="77"/>
    </row>
    <row r="64" spans="1:26" s="78" customFormat="1" ht="14.25" customHeight="1" x14ac:dyDescent="0.2">
      <c r="A64" s="221"/>
      <c r="B64" s="222"/>
      <c r="C64" s="222"/>
      <c r="D64" s="222"/>
      <c r="E64" s="222"/>
      <c r="F64" s="223"/>
      <c r="G64" s="118"/>
      <c r="H64" s="117"/>
      <c r="I64" s="117"/>
      <c r="J64" s="117"/>
      <c r="K64" s="118"/>
      <c r="L64" s="117"/>
      <c r="M64" s="117"/>
      <c r="N64" s="118"/>
      <c r="O64" s="117"/>
      <c r="P64" s="118"/>
      <c r="Q64" s="117"/>
      <c r="R64" s="118"/>
      <c r="S64" s="117"/>
      <c r="T64" s="118"/>
      <c r="U64" s="119"/>
      <c r="V64" s="117"/>
      <c r="W64" s="117"/>
      <c r="X64" s="210"/>
      <c r="Y64" s="77"/>
      <c r="Z64" s="77"/>
    </row>
    <row r="65" spans="1:26" s="329" customFormat="1" ht="14.25" customHeight="1" x14ac:dyDescent="0.2">
      <c r="A65" s="221"/>
      <c r="B65" s="222"/>
      <c r="C65" s="222"/>
      <c r="D65" s="222"/>
      <c r="E65" s="222"/>
      <c r="F65" s="223"/>
      <c r="G65" s="118"/>
      <c r="H65" s="117"/>
      <c r="I65" s="117"/>
      <c r="J65" s="117"/>
      <c r="K65" s="118"/>
      <c r="L65" s="117"/>
      <c r="M65" s="117"/>
      <c r="N65" s="118"/>
      <c r="O65" s="117"/>
      <c r="P65" s="118"/>
      <c r="Q65" s="117"/>
      <c r="R65" s="118"/>
      <c r="S65" s="117"/>
      <c r="T65" s="118"/>
      <c r="U65" s="119"/>
      <c r="V65" s="117"/>
      <c r="W65" s="117"/>
      <c r="X65" s="210"/>
      <c r="Y65" s="328"/>
      <c r="Z65" s="328"/>
    </row>
    <row r="66" spans="1:26" s="329" customFormat="1" ht="14.25" customHeight="1" x14ac:dyDescent="0.2">
      <c r="A66" s="221"/>
      <c r="B66" s="222"/>
      <c r="C66" s="222"/>
      <c r="D66" s="222"/>
      <c r="E66" s="222"/>
      <c r="F66" s="223"/>
      <c r="G66" s="118"/>
      <c r="H66" s="117"/>
      <c r="I66" s="117"/>
      <c r="J66" s="117"/>
      <c r="K66" s="118"/>
      <c r="L66" s="117"/>
      <c r="M66" s="117"/>
      <c r="N66" s="118"/>
      <c r="O66" s="117"/>
      <c r="P66" s="118"/>
      <c r="Q66" s="117"/>
      <c r="R66" s="118"/>
      <c r="S66" s="117"/>
      <c r="T66" s="118"/>
      <c r="U66" s="119"/>
      <c r="V66" s="117"/>
      <c r="W66" s="117"/>
      <c r="X66" s="210"/>
      <c r="Y66" s="328"/>
      <c r="Z66" s="328"/>
    </row>
    <row r="67" spans="1:26" s="329" customFormat="1" ht="14.25" customHeight="1" x14ac:dyDescent="0.2">
      <c r="A67" s="221"/>
      <c r="B67" s="222"/>
      <c r="C67" s="222"/>
      <c r="D67" s="222"/>
      <c r="E67" s="222"/>
      <c r="F67" s="223"/>
      <c r="G67" s="118"/>
      <c r="H67" s="117"/>
      <c r="I67" s="117"/>
      <c r="J67" s="117"/>
      <c r="K67" s="118"/>
      <c r="L67" s="117"/>
      <c r="M67" s="117"/>
      <c r="N67" s="118"/>
      <c r="O67" s="117"/>
      <c r="P67" s="118"/>
      <c r="Q67" s="117"/>
      <c r="R67" s="118"/>
      <c r="S67" s="117"/>
      <c r="T67" s="118"/>
      <c r="U67" s="119"/>
      <c r="V67" s="117"/>
      <c r="W67" s="117"/>
      <c r="X67" s="210"/>
      <c r="Y67" s="328"/>
      <c r="Z67" s="328"/>
    </row>
    <row r="68" spans="1:26" s="78" customFormat="1" ht="14.25" customHeight="1" x14ac:dyDescent="0.2">
      <c r="A68" s="221"/>
      <c r="B68" s="222"/>
      <c r="C68" s="222"/>
      <c r="D68" s="222"/>
      <c r="E68" s="222"/>
      <c r="F68" s="223"/>
      <c r="G68" s="118"/>
      <c r="H68" s="117"/>
      <c r="I68" s="117"/>
      <c r="J68" s="117"/>
      <c r="K68" s="118"/>
      <c r="L68" s="117"/>
      <c r="M68" s="117"/>
      <c r="N68" s="118"/>
      <c r="O68" s="117"/>
      <c r="P68" s="118"/>
      <c r="Q68" s="117"/>
      <c r="R68" s="118"/>
      <c r="S68" s="117"/>
      <c r="T68" s="118"/>
      <c r="U68" s="119"/>
      <c r="V68" s="117"/>
      <c r="W68" s="117"/>
      <c r="X68" s="210"/>
      <c r="Y68" s="77"/>
      <c r="Z68" s="77"/>
    </row>
    <row r="69" spans="1:26" s="78" customFormat="1" ht="14.25" customHeight="1" x14ac:dyDescent="0.2">
      <c r="A69" s="221"/>
      <c r="B69" s="222"/>
      <c r="C69" s="222"/>
      <c r="D69" s="222"/>
      <c r="E69" s="222"/>
      <c r="F69" s="223"/>
      <c r="G69" s="118"/>
      <c r="H69" s="117"/>
      <c r="I69" s="117"/>
      <c r="J69" s="117"/>
      <c r="K69" s="118"/>
      <c r="L69" s="117"/>
      <c r="M69" s="117"/>
      <c r="N69" s="118"/>
      <c r="O69" s="117"/>
      <c r="P69" s="118"/>
      <c r="Q69" s="117"/>
      <c r="R69" s="118"/>
      <c r="S69" s="117"/>
      <c r="T69" s="118"/>
      <c r="U69" s="119"/>
      <c r="V69" s="117"/>
      <c r="W69" s="117"/>
      <c r="X69" s="210"/>
      <c r="Y69" s="239"/>
      <c r="Z69" s="239"/>
    </row>
    <row r="70" spans="1:26" s="78" customFormat="1" ht="14.25" customHeight="1" x14ac:dyDescent="0.2">
      <c r="A70" s="221"/>
      <c r="B70" s="222"/>
      <c r="C70" s="222"/>
      <c r="D70" s="222"/>
      <c r="E70" s="222"/>
      <c r="F70" s="223"/>
      <c r="G70" s="118"/>
      <c r="H70" s="117"/>
      <c r="I70" s="117"/>
      <c r="J70" s="117"/>
      <c r="K70" s="118"/>
      <c r="L70" s="117"/>
      <c r="M70" s="117"/>
      <c r="N70" s="118"/>
      <c r="O70" s="117"/>
      <c r="P70" s="118"/>
      <c r="Q70" s="117"/>
      <c r="R70" s="118"/>
      <c r="S70" s="117"/>
      <c r="T70" s="118"/>
      <c r="U70" s="119"/>
      <c r="V70" s="117"/>
      <c r="W70" s="117"/>
      <c r="X70" s="210"/>
      <c r="Y70" s="77"/>
      <c r="Z70" s="77"/>
    </row>
    <row r="71" spans="1:26" s="78" customFormat="1" x14ac:dyDescent="0.2">
      <c r="A71" s="221"/>
      <c r="B71" s="222"/>
      <c r="C71" s="222"/>
      <c r="D71" s="222"/>
      <c r="E71" s="222"/>
      <c r="F71" s="223"/>
      <c r="G71" s="118"/>
      <c r="H71" s="117"/>
      <c r="I71" s="117"/>
      <c r="J71" s="117"/>
      <c r="K71" s="118"/>
      <c r="L71" s="117"/>
      <c r="M71" s="117"/>
      <c r="N71" s="118"/>
      <c r="O71" s="117"/>
      <c r="P71" s="118"/>
      <c r="Q71" s="117"/>
      <c r="R71" s="118"/>
      <c r="S71" s="117"/>
      <c r="T71" s="118"/>
      <c r="U71" s="119"/>
      <c r="V71" s="117"/>
      <c r="W71" s="117"/>
      <c r="X71" s="210"/>
      <c r="Y71" s="77"/>
      <c r="Z71" s="77"/>
    </row>
    <row r="72" spans="1:26" s="78" customFormat="1" ht="14.25" customHeight="1" x14ac:dyDescent="0.2">
      <c r="A72" s="221"/>
      <c r="B72" s="222"/>
      <c r="C72" s="222"/>
      <c r="D72" s="222"/>
      <c r="E72" s="222"/>
      <c r="F72" s="223"/>
      <c r="G72" s="118"/>
      <c r="H72" s="117"/>
      <c r="I72" s="117"/>
      <c r="J72" s="117"/>
      <c r="K72" s="118"/>
      <c r="L72" s="117"/>
      <c r="M72" s="117"/>
      <c r="N72" s="118"/>
      <c r="O72" s="117"/>
      <c r="P72" s="118"/>
      <c r="Q72" s="117"/>
      <c r="R72" s="118"/>
      <c r="S72" s="117"/>
      <c r="T72" s="118"/>
      <c r="U72" s="119"/>
      <c r="V72" s="117"/>
      <c r="W72" s="117"/>
      <c r="X72" s="210"/>
      <c r="Y72" s="77"/>
      <c r="Z72" s="77"/>
    </row>
    <row r="73" spans="1:26" s="284" customFormat="1" ht="14.25" customHeight="1" x14ac:dyDescent="0.2">
      <c r="A73" s="221"/>
      <c r="B73" s="222"/>
      <c r="C73" s="222"/>
      <c r="D73" s="222"/>
      <c r="E73" s="222"/>
      <c r="F73" s="223"/>
      <c r="G73" s="118"/>
      <c r="H73" s="117"/>
      <c r="I73" s="117"/>
      <c r="J73" s="117"/>
      <c r="K73" s="118"/>
      <c r="L73" s="117"/>
      <c r="M73" s="117"/>
      <c r="N73" s="118"/>
      <c r="O73" s="117"/>
      <c r="P73" s="118"/>
      <c r="Q73" s="117"/>
      <c r="R73" s="118"/>
      <c r="S73" s="117"/>
      <c r="T73" s="118"/>
      <c r="U73" s="119"/>
      <c r="V73" s="117"/>
      <c r="W73" s="117"/>
      <c r="X73" s="210"/>
      <c r="Y73" s="290"/>
      <c r="Z73" s="290"/>
    </row>
    <row r="74" spans="1:26" s="78" customFormat="1" ht="14.25" customHeight="1" x14ac:dyDescent="0.2">
      <c r="A74" s="221"/>
      <c r="B74" s="222"/>
      <c r="C74" s="222"/>
      <c r="D74" s="222"/>
      <c r="E74" s="222"/>
      <c r="F74" s="223"/>
      <c r="G74" s="118"/>
      <c r="H74" s="117"/>
      <c r="I74" s="117"/>
      <c r="J74" s="117"/>
      <c r="K74" s="118"/>
      <c r="L74" s="117"/>
      <c r="M74" s="117"/>
      <c r="N74" s="118"/>
      <c r="O74" s="117"/>
      <c r="P74" s="118"/>
      <c r="Q74" s="117"/>
      <c r="R74" s="118"/>
      <c r="S74" s="117"/>
      <c r="T74" s="118"/>
      <c r="U74" s="119"/>
      <c r="V74" s="117"/>
      <c r="W74" s="117"/>
      <c r="X74" s="210"/>
      <c r="Y74" s="77"/>
      <c r="Z74" s="77"/>
    </row>
    <row r="75" spans="1:26" s="78" customFormat="1" ht="14.25" customHeight="1" x14ac:dyDescent="0.2">
      <c r="A75" s="221"/>
      <c r="B75" s="222"/>
      <c r="C75" s="222"/>
      <c r="D75" s="222"/>
      <c r="E75" s="222"/>
      <c r="F75" s="223"/>
      <c r="G75" s="118"/>
      <c r="H75" s="117"/>
      <c r="I75" s="117"/>
      <c r="J75" s="117"/>
      <c r="K75" s="118"/>
      <c r="L75" s="117"/>
      <c r="M75" s="117"/>
      <c r="N75" s="118"/>
      <c r="O75" s="117"/>
      <c r="P75" s="118"/>
      <c r="Q75" s="117"/>
      <c r="R75" s="118"/>
      <c r="S75" s="117"/>
      <c r="T75" s="118"/>
      <c r="U75" s="119"/>
      <c r="V75" s="117"/>
      <c r="W75" s="117"/>
      <c r="X75" s="210"/>
      <c r="Y75" s="77"/>
      <c r="Z75" s="77"/>
    </row>
    <row r="76" spans="1:26" s="78" customFormat="1" ht="14.25" customHeight="1" x14ac:dyDescent="0.2">
      <c r="A76" s="221"/>
      <c r="B76" s="222"/>
      <c r="C76" s="222"/>
      <c r="D76" s="222"/>
      <c r="E76" s="222"/>
      <c r="F76" s="223"/>
      <c r="G76" s="118"/>
      <c r="H76" s="117"/>
      <c r="I76" s="117"/>
      <c r="J76" s="117"/>
      <c r="K76" s="118"/>
      <c r="L76" s="117"/>
      <c r="M76" s="117"/>
      <c r="N76" s="118"/>
      <c r="O76" s="117"/>
      <c r="P76" s="118"/>
      <c r="Q76" s="117"/>
      <c r="R76" s="118"/>
      <c r="S76" s="117"/>
      <c r="T76" s="118"/>
      <c r="U76" s="119"/>
      <c r="V76" s="117"/>
      <c r="W76" s="117"/>
      <c r="X76" s="210"/>
      <c r="Y76" s="77"/>
      <c r="Z76" s="77"/>
    </row>
    <row r="77" spans="1:26" s="78" customFormat="1" ht="14.25" customHeight="1" x14ac:dyDescent="0.2">
      <c r="A77" s="221"/>
      <c r="B77" s="222"/>
      <c r="C77" s="222"/>
      <c r="D77" s="222"/>
      <c r="E77" s="222"/>
      <c r="F77" s="223"/>
      <c r="G77" s="118"/>
      <c r="H77" s="117"/>
      <c r="I77" s="117"/>
      <c r="J77" s="117"/>
      <c r="K77" s="118"/>
      <c r="L77" s="117"/>
      <c r="M77" s="117"/>
      <c r="N77" s="118"/>
      <c r="O77" s="117"/>
      <c r="P77" s="118"/>
      <c r="Q77" s="117"/>
      <c r="R77" s="118"/>
      <c r="S77" s="117"/>
      <c r="T77" s="118"/>
      <c r="U77" s="119"/>
      <c r="V77" s="117"/>
      <c r="W77" s="117"/>
      <c r="X77" s="210"/>
      <c r="Y77" s="77"/>
      <c r="Z77" s="77"/>
    </row>
    <row r="78" spans="1:26" s="78" customFormat="1" ht="14.25" customHeight="1" x14ac:dyDescent="0.2">
      <c r="A78" s="221"/>
      <c r="B78" s="222"/>
      <c r="C78" s="222"/>
      <c r="D78" s="222"/>
      <c r="E78" s="222"/>
      <c r="F78" s="223"/>
      <c r="G78" s="118"/>
      <c r="H78" s="117"/>
      <c r="I78" s="117"/>
      <c r="J78" s="117"/>
      <c r="K78" s="118"/>
      <c r="L78" s="117"/>
      <c r="M78" s="117"/>
      <c r="N78" s="118"/>
      <c r="O78" s="117"/>
      <c r="P78" s="118"/>
      <c r="Q78" s="117"/>
      <c r="R78" s="118"/>
      <c r="S78" s="117"/>
      <c r="T78" s="118"/>
      <c r="U78" s="119"/>
      <c r="V78" s="117"/>
      <c r="W78" s="117"/>
      <c r="X78" s="210"/>
      <c r="Y78" s="77"/>
      <c r="Z78" s="77"/>
    </row>
    <row r="79" spans="1:26" s="78" customFormat="1" ht="14.25" customHeight="1" x14ac:dyDescent="0.2">
      <c r="A79" s="221"/>
      <c r="B79" s="222"/>
      <c r="C79" s="222"/>
      <c r="D79" s="222"/>
      <c r="E79" s="222"/>
      <c r="F79" s="223"/>
      <c r="G79" s="118"/>
      <c r="H79" s="117"/>
      <c r="I79" s="117"/>
      <c r="J79" s="117"/>
      <c r="K79" s="118"/>
      <c r="L79" s="117"/>
      <c r="M79" s="117"/>
      <c r="N79" s="118"/>
      <c r="O79" s="117"/>
      <c r="P79" s="118"/>
      <c r="Q79" s="117"/>
      <c r="R79" s="118"/>
      <c r="S79" s="117"/>
      <c r="T79" s="118"/>
      <c r="U79" s="119"/>
      <c r="V79" s="117"/>
      <c r="W79" s="117"/>
      <c r="X79" s="210"/>
      <c r="Y79" s="77"/>
      <c r="Z79" s="77"/>
    </row>
    <row r="80" spans="1:26" s="329" customFormat="1" ht="14.25" customHeight="1" x14ac:dyDescent="0.2">
      <c r="A80" s="221"/>
      <c r="B80" s="222"/>
      <c r="C80" s="222"/>
      <c r="D80" s="222"/>
      <c r="E80" s="222"/>
      <c r="F80" s="223"/>
      <c r="G80" s="118"/>
      <c r="H80" s="117"/>
      <c r="I80" s="117"/>
      <c r="J80" s="117"/>
      <c r="K80" s="118"/>
      <c r="L80" s="117"/>
      <c r="M80" s="117"/>
      <c r="N80" s="118"/>
      <c r="O80" s="117"/>
      <c r="P80" s="118"/>
      <c r="Q80" s="117"/>
      <c r="R80" s="118"/>
      <c r="S80" s="117"/>
      <c r="T80" s="118"/>
      <c r="U80" s="119"/>
      <c r="V80" s="117"/>
      <c r="W80" s="117"/>
      <c r="X80" s="210"/>
      <c r="Y80" s="328"/>
      <c r="Z80" s="328"/>
    </row>
    <row r="81" spans="1:26" s="329" customFormat="1" ht="14.25" customHeight="1" x14ac:dyDescent="0.2">
      <c r="A81" s="221"/>
      <c r="B81" s="222"/>
      <c r="C81" s="222"/>
      <c r="D81" s="222"/>
      <c r="E81" s="222"/>
      <c r="F81" s="223"/>
      <c r="G81" s="118"/>
      <c r="H81" s="117"/>
      <c r="I81" s="117"/>
      <c r="J81" s="117"/>
      <c r="K81" s="118"/>
      <c r="L81" s="117"/>
      <c r="M81" s="117"/>
      <c r="N81" s="118"/>
      <c r="O81" s="117"/>
      <c r="P81" s="118"/>
      <c r="Q81" s="117"/>
      <c r="R81" s="118"/>
      <c r="S81" s="117"/>
      <c r="T81" s="118"/>
      <c r="U81" s="119"/>
      <c r="V81" s="117"/>
      <c r="W81" s="117"/>
      <c r="X81" s="210"/>
      <c r="Y81" s="328"/>
      <c r="Z81" s="328"/>
    </row>
    <row r="82" spans="1:26" s="329" customFormat="1" ht="14.25" customHeight="1" x14ac:dyDescent="0.2">
      <c r="A82" s="221"/>
      <c r="B82" s="222"/>
      <c r="C82" s="222"/>
      <c r="D82" s="222"/>
      <c r="E82" s="222"/>
      <c r="F82" s="223"/>
      <c r="G82" s="118"/>
      <c r="H82" s="117"/>
      <c r="I82" s="117"/>
      <c r="J82" s="117"/>
      <c r="K82" s="118"/>
      <c r="L82" s="117"/>
      <c r="M82" s="117"/>
      <c r="N82" s="118"/>
      <c r="O82" s="117"/>
      <c r="P82" s="118"/>
      <c r="Q82" s="117"/>
      <c r="R82" s="118"/>
      <c r="S82" s="117"/>
      <c r="T82" s="118"/>
      <c r="U82" s="119"/>
      <c r="V82" s="117"/>
      <c r="W82" s="117"/>
      <c r="X82" s="210"/>
      <c r="Y82" s="328"/>
      <c r="Z82" s="328"/>
    </row>
    <row r="83" spans="1:26" s="78" customFormat="1" ht="14.25" customHeight="1" x14ac:dyDescent="0.2">
      <c r="A83" s="221"/>
      <c r="B83" s="222"/>
      <c r="C83" s="222"/>
      <c r="D83" s="222"/>
      <c r="E83" s="222"/>
      <c r="F83" s="223"/>
      <c r="G83" s="118"/>
      <c r="H83" s="117"/>
      <c r="I83" s="117"/>
      <c r="J83" s="117"/>
      <c r="K83" s="118"/>
      <c r="L83" s="117"/>
      <c r="M83" s="117"/>
      <c r="N83" s="118"/>
      <c r="O83" s="117"/>
      <c r="P83" s="118"/>
      <c r="Q83" s="117"/>
      <c r="R83" s="118"/>
      <c r="S83" s="117"/>
      <c r="T83" s="118"/>
      <c r="U83" s="119"/>
      <c r="V83" s="117"/>
      <c r="W83" s="117"/>
      <c r="X83" s="210"/>
      <c r="Y83" s="77"/>
      <c r="Z83" s="77"/>
    </row>
    <row r="84" spans="1:26" s="78" customFormat="1" ht="14.25" customHeight="1" x14ac:dyDescent="0.2">
      <c r="A84" s="221"/>
      <c r="B84" s="222"/>
      <c r="C84" s="222"/>
      <c r="D84" s="222"/>
      <c r="E84" s="222"/>
      <c r="F84" s="223"/>
      <c r="G84" s="118"/>
      <c r="H84" s="117"/>
      <c r="I84" s="117"/>
      <c r="J84" s="117"/>
      <c r="K84" s="118"/>
      <c r="L84" s="117"/>
      <c r="M84" s="117"/>
      <c r="N84" s="118"/>
      <c r="O84" s="117"/>
      <c r="P84" s="118"/>
      <c r="Q84" s="117"/>
      <c r="R84" s="118"/>
      <c r="S84" s="117"/>
      <c r="T84" s="118"/>
      <c r="U84" s="119"/>
      <c r="V84" s="117"/>
      <c r="W84" s="117"/>
      <c r="X84" s="210"/>
      <c r="Y84" s="239"/>
      <c r="Z84" s="239"/>
    </row>
    <row r="85" spans="1:26" s="78" customFormat="1" ht="14.25" customHeight="1" x14ac:dyDescent="0.2">
      <c r="A85" s="221"/>
      <c r="B85" s="222"/>
      <c r="C85" s="222"/>
      <c r="D85" s="222"/>
      <c r="E85" s="222"/>
      <c r="F85" s="223"/>
      <c r="G85" s="118"/>
      <c r="H85" s="117"/>
      <c r="I85" s="117"/>
      <c r="J85" s="117"/>
      <c r="K85" s="118"/>
      <c r="L85" s="117"/>
      <c r="M85" s="117"/>
      <c r="N85" s="118"/>
      <c r="O85" s="117"/>
      <c r="P85" s="118"/>
      <c r="Q85" s="117"/>
      <c r="R85" s="118"/>
      <c r="S85" s="117"/>
      <c r="T85" s="118"/>
      <c r="U85" s="119"/>
      <c r="V85" s="117"/>
      <c r="W85" s="117"/>
      <c r="X85" s="210"/>
      <c r="Y85" s="233"/>
      <c r="Z85" s="233"/>
    </row>
  </sheetData>
  <autoFilter ref="A4:AC75">
    <sortState ref="A5:AC26">
      <sortCondition ref="D4:D26"/>
    </sortState>
  </autoFilter>
  <mergeCells count="17">
    <mergeCell ref="A1:X1"/>
    <mergeCell ref="A2:A3"/>
    <mergeCell ref="B2:B3"/>
    <mergeCell ref="C2:C3"/>
    <mergeCell ref="D2:D3"/>
    <mergeCell ref="E2:E3"/>
    <mergeCell ref="F2:F3"/>
    <mergeCell ref="G2:J2"/>
    <mergeCell ref="K2:M2"/>
    <mergeCell ref="N2:O2"/>
    <mergeCell ref="Z2:Z3"/>
    <mergeCell ref="P2:Q2"/>
    <mergeCell ref="R2:S2"/>
    <mergeCell ref="T2:U2"/>
    <mergeCell ref="V2:W2"/>
    <mergeCell ref="X2:X3"/>
    <mergeCell ref="Y2:Y3"/>
  </mergeCells>
  <printOptions horizontalCentered="1"/>
  <pageMargins left="0.15748031496062992" right="0.15748031496062992" top="0.39370078740157483" bottom="0.31496062992125984" header="0.39370078740157483" footer="0.31496062992125984"/>
  <pageSetup paperSize="9" scale="75" orientation="landscape" r:id="rId1"/>
  <headerFooter alignWithMargins="0">
    <oddFooter>&amp;A&amp;Rหน้าที่ &amp;P</oddFooter>
  </headerFooter>
  <rowBreaks count="1" manualBreakCount="1">
    <brk id="37" min="12" max="23" man="1"/>
  </rowBreaks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08"/>
  <sheetViews>
    <sheetView view="pageBreakPreview" zoomScale="145" zoomScaleNormal="130" zoomScaleSheetLayoutView="145" workbookViewId="0">
      <pane ySplit="4" topLeftCell="A56" activePane="bottomLeft" state="frozen"/>
      <selection pane="bottomLeft" activeCell="E37" sqref="E37"/>
    </sheetView>
  </sheetViews>
  <sheetFormatPr defaultColWidth="9.140625" defaultRowHeight="12.75" outlineLevelRow="1" x14ac:dyDescent="0.2"/>
  <cols>
    <col min="1" max="1" width="3" style="115" customWidth="1"/>
    <col min="2" max="3" width="5" style="116" customWidth="1"/>
    <col min="4" max="4" width="5.42578125" style="116" customWidth="1"/>
    <col min="5" max="5" width="14.42578125" style="116" customWidth="1"/>
    <col min="6" max="6" width="5.5703125" style="121" customWidth="1"/>
    <col min="7" max="7" width="4.85546875" style="118" customWidth="1"/>
    <col min="8" max="8" width="8.140625" style="117" customWidth="1"/>
    <col min="9" max="9" width="5" style="117" customWidth="1"/>
    <col min="10" max="10" width="7.85546875" style="117" customWidth="1"/>
    <col min="11" max="11" width="3" style="118" customWidth="1"/>
    <col min="12" max="12" width="5.85546875" style="117" customWidth="1"/>
    <col min="13" max="13" width="5.7109375" style="117" customWidth="1"/>
    <col min="14" max="14" width="3.28515625" style="118" customWidth="1"/>
    <col min="15" max="15" width="5.28515625" style="117" customWidth="1"/>
    <col min="16" max="16" width="3.28515625" style="118" customWidth="1"/>
    <col min="17" max="17" width="6.7109375" style="117" customWidth="1"/>
    <col min="18" max="18" width="3.5703125" style="118" customWidth="1"/>
    <col min="19" max="19" width="6.42578125" style="117" customWidth="1"/>
    <col min="20" max="20" width="4.140625" style="118" customWidth="1"/>
    <col min="21" max="21" width="8.42578125" style="119" customWidth="1"/>
    <col min="22" max="22" width="4.7109375" style="117" customWidth="1"/>
    <col min="23" max="23" width="5.28515625" style="117" customWidth="1"/>
    <col min="24" max="24" width="9" style="73" customWidth="1"/>
    <col min="25" max="25" width="6.7109375" style="120" customWidth="1"/>
    <col min="26" max="26" width="5.42578125" style="120" customWidth="1"/>
    <col min="27" max="27" width="10.28515625" style="73" bestFit="1" customWidth="1"/>
    <col min="28" max="28" width="3" style="73" customWidth="1"/>
    <col min="29" max="16384" width="9.140625" style="73"/>
  </cols>
  <sheetData>
    <row r="1" spans="1:29" s="4" customFormat="1" ht="21" customHeight="1" x14ac:dyDescent="0.45">
      <c r="A1" s="479" t="s">
        <v>128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1"/>
      <c r="Z1" s="2"/>
      <c r="AA1" s="3"/>
      <c r="AB1" s="3"/>
    </row>
    <row r="2" spans="1:29" s="4" customFormat="1" ht="18" x14ac:dyDescent="0.4">
      <c r="A2" s="480" t="s">
        <v>0</v>
      </c>
      <c r="B2" s="482" t="s">
        <v>1</v>
      </c>
      <c r="C2" s="482" t="s">
        <v>2</v>
      </c>
      <c r="D2" s="484" t="s">
        <v>3</v>
      </c>
      <c r="E2" s="484" t="s">
        <v>4</v>
      </c>
      <c r="F2" s="484" t="s">
        <v>5</v>
      </c>
      <c r="G2" s="486" t="s">
        <v>6</v>
      </c>
      <c r="H2" s="487"/>
      <c r="I2" s="487"/>
      <c r="J2" s="488"/>
      <c r="K2" s="486" t="s">
        <v>7</v>
      </c>
      <c r="L2" s="487"/>
      <c r="M2" s="488"/>
      <c r="N2" s="492" t="s">
        <v>8</v>
      </c>
      <c r="O2" s="493"/>
      <c r="P2" s="492" t="s">
        <v>9</v>
      </c>
      <c r="Q2" s="493"/>
      <c r="R2" s="500" t="s">
        <v>10</v>
      </c>
      <c r="S2" s="501"/>
      <c r="T2" s="502" t="s">
        <v>11</v>
      </c>
      <c r="U2" s="503"/>
      <c r="V2" s="502" t="s">
        <v>12</v>
      </c>
      <c r="W2" s="504"/>
      <c r="X2" s="505" t="s">
        <v>13</v>
      </c>
      <c r="Y2" s="507" t="s">
        <v>14</v>
      </c>
      <c r="Z2" s="494" t="s">
        <v>15</v>
      </c>
      <c r="AA2" s="3"/>
      <c r="AB2" s="3"/>
      <c r="AC2" s="3"/>
    </row>
    <row r="3" spans="1:29" s="4" customFormat="1" ht="18" x14ac:dyDescent="0.4">
      <c r="A3" s="481"/>
      <c r="B3" s="483"/>
      <c r="C3" s="483"/>
      <c r="D3" s="485"/>
      <c r="E3" s="485"/>
      <c r="F3" s="485"/>
      <c r="G3" s="5" t="s">
        <v>16</v>
      </c>
      <c r="H3" s="6" t="s">
        <v>17</v>
      </c>
      <c r="I3" s="6" t="s">
        <v>18</v>
      </c>
      <c r="J3" s="6" t="s">
        <v>19</v>
      </c>
      <c r="K3" s="7" t="s">
        <v>16</v>
      </c>
      <c r="L3" s="6" t="s">
        <v>17</v>
      </c>
      <c r="M3" s="6" t="s">
        <v>19</v>
      </c>
      <c r="N3" s="7" t="s">
        <v>16</v>
      </c>
      <c r="O3" s="8" t="s">
        <v>19</v>
      </c>
      <c r="P3" s="9" t="s">
        <v>16</v>
      </c>
      <c r="Q3" s="8" t="s">
        <v>19</v>
      </c>
      <c r="R3" s="5" t="s">
        <v>16</v>
      </c>
      <c r="S3" s="6" t="s">
        <v>20</v>
      </c>
      <c r="T3" s="10" t="s">
        <v>16</v>
      </c>
      <c r="U3" s="11"/>
      <c r="V3" s="12" t="s">
        <v>21</v>
      </c>
      <c r="W3" s="12" t="s">
        <v>22</v>
      </c>
      <c r="X3" s="506"/>
      <c r="Y3" s="508"/>
      <c r="Z3" s="495"/>
      <c r="AA3" s="3"/>
      <c r="AB3" s="3"/>
      <c r="AC3" s="3"/>
    </row>
    <row r="4" spans="1:29" s="4" customFormat="1" ht="18" x14ac:dyDescent="0.4">
      <c r="A4" s="13"/>
      <c r="B4" s="14"/>
      <c r="C4" s="14"/>
      <c r="D4" s="15"/>
      <c r="E4" s="15"/>
      <c r="F4" s="15"/>
      <c r="G4" s="16"/>
      <c r="H4" s="17"/>
      <c r="I4" s="17"/>
      <c r="J4" s="17"/>
      <c r="K4" s="18"/>
      <c r="L4" s="17"/>
      <c r="M4" s="17"/>
      <c r="N4" s="18"/>
      <c r="O4" s="19"/>
      <c r="P4" s="20"/>
      <c r="Q4" s="19"/>
      <c r="R4" s="16"/>
      <c r="S4" s="17"/>
      <c r="T4" s="21"/>
      <c r="U4" s="22"/>
      <c r="V4" s="23"/>
      <c r="W4" s="23"/>
      <c r="X4" s="24"/>
      <c r="Y4" s="25"/>
      <c r="Z4" s="26"/>
      <c r="AA4" s="3"/>
      <c r="AB4" s="3"/>
      <c r="AC4" s="3"/>
    </row>
    <row r="5" spans="1:29" s="175" customFormat="1" ht="18" x14ac:dyDescent="0.4">
      <c r="A5" s="164"/>
      <c r="B5" s="165"/>
      <c r="C5" s="165"/>
      <c r="D5" s="166"/>
      <c r="E5" s="132" t="s">
        <v>62</v>
      </c>
      <c r="F5" s="166"/>
      <c r="G5" s="167"/>
      <c r="H5" s="168"/>
      <c r="I5" s="168"/>
      <c r="J5" s="168"/>
      <c r="K5" s="167"/>
      <c r="L5" s="168"/>
      <c r="M5" s="168"/>
      <c r="N5" s="167"/>
      <c r="O5" s="169"/>
      <c r="P5" s="170"/>
      <c r="Q5" s="169"/>
      <c r="R5" s="167"/>
      <c r="S5" s="168"/>
      <c r="T5" s="171"/>
      <c r="U5" s="172"/>
      <c r="V5" s="173"/>
      <c r="W5" s="173"/>
      <c r="X5" s="174"/>
      <c r="Y5" s="25"/>
      <c r="Z5" s="26"/>
      <c r="AA5" s="3"/>
      <c r="AB5" s="3"/>
      <c r="AC5" s="3"/>
    </row>
    <row r="6" spans="1:29" s="284" customFormat="1" ht="14.25" customHeight="1" x14ac:dyDescent="0.4">
      <c r="A6" s="285"/>
      <c r="B6" s="75" t="s">
        <v>143</v>
      </c>
      <c r="C6" s="75" t="s">
        <v>121</v>
      </c>
      <c r="D6" s="75" t="s">
        <v>115</v>
      </c>
      <c r="E6" s="366" t="s">
        <v>207</v>
      </c>
      <c r="F6" s="356" t="s">
        <v>206</v>
      </c>
      <c r="G6" s="357">
        <v>653</v>
      </c>
      <c r="H6" s="51">
        <v>342883</v>
      </c>
      <c r="I6" s="51"/>
      <c r="J6" s="51">
        <v>206896</v>
      </c>
      <c r="K6" s="50"/>
      <c r="L6" s="51"/>
      <c r="M6" s="51"/>
      <c r="N6" s="50"/>
      <c r="O6" s="51"/>
      <c r="P6" s="50"/>
      <c r="Q6" s="421"/>
      <c r="R6" s="50"/>
      <c r="S6" s="51"/>
      <c r="T6" s="100">
        <f t="shared" ref="T6:T8" si="0">+G6+K6+N6+P6-R6</f>
        <v>653</v>
      </c>
      <c r="U6" s="101">
        <f t="shared" ref="U6:U8" si="1">+J6+M6+O6+Q6-S6</f>
        <v>206896</v>
      </c>
      <c r="V6" s="51"/>
      <c r="W6" s="51"/>
      <c r="X6" s="290" t="s">
        <v>113</v>
      </c>
      <c r="Y6" s="290"/>
      <c r="Z6" s="290"/>
    </row>
    <row r="7" spans="1:29" s="284" customFormat="1" ht="14.25" customHeight="1" x14ac:dyDescent="0.4">
      <c r="A7" s="285"/>
      <c r="B7" s="75" t="s">
        <v>143</v>
      </c>
      <c r="C7" s="75" t="s">
        <v>121</v>
      </c>
      <c r="D7" s="75" t="s">
        <v>115</v>
      </c>
      <c r="E7" s="366" t="s">
        <v>208</v>
      </c>
      <c r="F7" s="356" t="s">
        <v>206</v>
      </c>
      <c r="G7" s="357"/>
      <c r="H7" s="51"/>
      <c r="I7" s="51"/>
      <c r="J7" s="51"/>
      <c r="K7" s="50">
        <v>18</v>
      </c>
      <c r="L7" s="51">
        <v>9430</v>
      </c>
      <c r="M7" s="51">
        <v>6189</v>
      </c>
      <c r="N7" s="50"/>
      <c r="O7" s="51"/>
      <c r="P7" s="50"/>
      <c r="Q7" s="421"/>
      <c r="R7" s="50"/>
      <c r="S7" s="51"/>
      <c r="T7" s="100">
        <f t="shared" si="0"/>
        <v>18</v>
      </c>
      <c r="U7" s="101">
        <f t="shared" si="1"/>
        <v>6189</v>
      </c>
      <c r="V7" s="51"/>
      <c r="W7" s="51"/>
      <c r="X7" s="290" t="s">
        <v>113</v>
      </c>
      <c r="Y7" s="290"/>
      <c r="Z7" s="290"/>
    </row>
    <row r="8" spans="1:29" s="284" customFormat="1" ht="14.25" customHeight="1" x14ac:dyDescent="0.4">
      <c r="A8" s="285"/>
      <c r="B8" s="75" t="s">
        <v>143</v>
      </c>
      <c r="C8" s="75" t="s">
        <v>121</v>
      </c>
      <c r="D8" s="75" t="s">
        <v>115</v>
      </c>
      <c r="E8" s="366" t="s">
        <v>209</v>
      </c>
      <c r="F8" s="356" t="s">
        <v>206</v>
      </c>
      <c r="G8" s="357"/>
      <c r="H8" s="51"/>
      <c r="I8" s="51"/>
      <c r="J8" s="51"/>
      <c r="K8" s="50">
        <v>10</v>
      </c>
      <c r="L8" s="51">
        <v>4815</v>
      </c>
      <c r="M8" s="51">
        <v>2970</v>
      </c>
      <c r="N8" s="50"/>
      <c r="O8" s="51"/>
      <c r="P8" s="50"/>
      <c r="Q8" s="421"/>
      <c r="R8" s="50"/>
      <c r="S8" s="51"/>
      <c r="T8" s="100">
        <f t="shared" si="0"/>
        <v>10</v>
      </c>
      <c r="U8" s="101">
        <f t="shared" si="1"/>
        <v>2970</v>
      </c>
      <c r="V8" s="51"/>
      <c r="W8" s="51"/>
      <c r="X8" s="290" t="s">
        <v>113</v>
      </c>
      <c r="Y8" s="290"/>
      <c r="Z8" s="290"/>
    </row>
    <row r="9" spans="1:29" s="284" customFormat="1" ht="14.25" customHeight="1" x14ac:dyDescent="0.4">
      <c r="A9" s="285"/>
      <c r="B9" s="286"/>
      <c r="C9" s="85"/>
      <c r="D9" s="286"/>
      <c r="E9" s="366"/>
      <c r="F9" s="291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422"/>
      <c r="R9" s="288"/>
      <c r="S9" s="288"/>
      <c r="T9" s="288">
        <f t="shared" ref="T9:T14" si="2">+G9+K9+N9+P9-R9</f>
        <v>0</v>
      </c>
      <c r="U9" s="289">
        <f t="shared" ref="U9:U14" si="3">+J9+M9+O9+Q9-S9</f>
        <v>0</v>
      </c>
      <c r="V9" s="289"/>
      <c r="W9" s="289"/>
      <c r="X9" s="290"/>
      <c r="Y9" s="290"/>
      <c r="Z9" s="290"/>
    </row>
    <row r="10" spans="1:29" s="284" customFormat="1" ht="14.25" customHeight="1" x14ac:dyDescent="0.4">
      <c r="A10" s="285"/>
      <c r="B10" s="286"/>
      <c r="C10" s="85"/>
      <c r="D10" s="286"/>
      <c r="E10" s="366"/>
      <c r="F10" s="291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422"/>
      <c r="R10" s="288"/>
      <c r="S10" s="288"/>
      <c r="T10" s="288">
        <f t="shared" si="2"/>
        <v>0</v>
      </c>
      <c r="U10" s="289">
        <f t="shared" si="3"/>
        <v>0</v>
      </c>
      <c r="V10" s="289"/>
      <c r="W10" s="289"/>
      <c r="X10" s="290"/>
      <c r="Y10" s="290"/>
      <c r="Z10" s="290"/>
    </row>
    <row r="11" spans="1:29" s="284" customFormat="1" ht="14.25" customHeight="1" x14ac:dyDescent="0.4">
      <c r="A11" s="285"/>
      <c r="B11" s="286"/>
      <c r="C11" s="85"/>
      <c r="D11" s="286"/>
      <c r="E11" s="366"/>
      <c r="F11" s="291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422"/>
      <c r="R11" s="288"/>
      <c r="S11" s="288"/>
      <c r="T11" s="288">
        <f t="shared" si="2"/>
        <v>0</v>
      </c>
      <c r="U11" s="289">
        <f t="shared" si="3"/>
        <v>0</v>
      </c>
      <c r="V11" s="289"/>
      <c r="W11" s="289"/>
      <c r="X11" s="290"/>
      <c r="Y11" s="290"/>
      <c r="Z11" s="290"/>
    </row>
    <row r="12" spans="1:29" s="284" customFormat="1" ht="14.25" customHeight="1" x14ac:dyDescent="0.4">
      <c r="A12" s="285"/>
      <c r="B12" s="286"/>
      <c r="C12" s="85"/>
      <c r="D12" s="286"/>
      <c r="E12" s="366"/>
      <c r="F12" s="291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422"/>
      <c r="R12" s="288"/>
      <c r="S12" s="288"/>
      <c r="T12" s="288">
        <f t="shared" si="2"/>
        <v>0</v>
      </c>
      <c r="U12" s="289">
        <f t="shared" si="3"/>
        <v>0</v>
      </c>
      <c r="V12" s="289"/>
      <c r="W12" s="289"/>
      <c r="X12" s="77"/>
      <c r="Y12" s="290"/>
      <c r="Z12" s="290"/>
    </row>
    <row r="13" spans="1:29" s="284" customFormat="1" ht="14.25" customHeight="1" x14ac:dyDescent="0.4">
      <c r="A13" s="285"/>
      <c r="B13" s="286"/>
      <c r="C13" s="85"/>
      <c r="D13" s="286"/>
      <c r="E13" s="366"/>
      <c r="F13" s="291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422"/>
      <c r="R13" s="288"/>
      <c r="S13" s="288"/>
      <c r="T13" s="288">
        <f t="shared" si="2"/>
        <v>0</v>
      </c>
      <c r="U13" s="289">
        <f t="shared" si="3"/>
        <v>0</v>
      </c>
      <c r="V13" s="289"/>
      <c r="W13" s="289"/>
      <c r="X13" s="77"/>
      <c r="Y13" s="290"/>
      <c r="Z13" s="290"/>
    </row>
    <row r="14" spans="1:29" s="284" customFormat="1" ht="14.25" customHeight="1" x14ac:dyDescent="0.4">
      <c r="A14" s="285"/>
      <c r="B14" s="286"/>
      <c r="C14" s="85"/>
      <c r="D14" s="286"/>
      <c r="E14" s="366"/>
      <c r="F14" s="291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422"/>
      <c r="R14" s="288"/>
      <c r="S14" s="288"/>
      <c r="T14" s="288">
        <f t="shared" si="2"/>
        <v>0</v>
      </c>
      <c r="U14" s="289">
        <f t="shared" si="3"/>
        <v>0</v>
      </c>
      <c r="V14" s="289"/>
      <c r="W14" s="289"/>
      <c r="X14" s="77"/>
      <c r="Y14" s="290"/>
      <c r="Z14" s="290"/>
    </row>
    <row r="15" spans="1:29" s="284" customFormat="1" ht="14.25" customHeight="1" x14ac:dyDescent="0.4">
      <c r="A15" s="285"/>
      <c r="B15" s="286"/>
      <c r="C15" s="85"/>
      <c r="D15" s="286"/>
      <c r="E15" s="366"/>
      <c r="F15" s="291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422"/>
      <c r="R15" s="288"/>
      <c r="S15" s="288"/>
      <c r="T15" s="288">
        <f t="shared" ref="T15:T16" si="4">+G15+K15+N15+P15-R15</f>
        <v>0</v>
      </c>
      <c r="U15" s="289">
        <f t="shared" ref="U15:U16" si="5">+J15+M15+O15+Q15-S15</f>
        <v>0</v>
      </c>
      <c r="V15" s="289"/>
      <c r="W15" s="289"/>
      <c r="X15" s="77"/>
      <c r="Y15" s="290"/>
      <c r="Z15" s="290"/>
    </row>
    <row r="16" spans="1:29" s="284" customFormat="1" ht="14.25" customHeight="1" x14ac:dyDescent="0.4">
      <c r="A16" s="285"/>
      <c r="B16" s="286"/>
      <c r="C16" s="85"/>
      <c r="D16" s="286"/>
      <c r="E16" s="366"/>
      <c r="F16" s="291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421"/>
      <c r="R16" s="288"/>
      <c r="S16" s="288"/>
      <c r="T16" s="288">
        <f t="shared" si="4"/>
        <v>0</v>
      </c>
      <c r="U16" s="289">
        <f t="shared" si="5"/>
        <v>0</v>
      </c>
      <c r="V16" s="289"/>
      <c r="W16" s="289"/>
      <c r="X16" s="77"/>
      <c r="Y16" s="290"/>
      <c r="Z16" s="290"/>
    </row>
    <row r="17" spans="1:26" ht="14.25" customHeight="1" outlineLevel="1" x14ac:dyDescent="0.4">
      <c r="A17" s="285"/>
      <c r="B17" s="286"/>
      <c r="C17" s="85"/>
      <c r="D17" s="286"/>
      <c r="E17" s="366"/>
      <c r="F17" s="291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422"/>
      <c r="R17" s="288"/>
      <c r="S17" s="288"/>
      <c r="T17" s="288">
        <f t="shared" ref="T17" si="6">+G17+K17+N17+P17-R17</f>
        <v>0</v>
      </c>
      <c r="U17" s="289">
        <f t="shared" ref="U17" si="7">+J17+M17+O17+Q17-S17</f>
        <v>0</v>
      </c>
      <c r="V17" s="289"/>
      <c r="W17" s="289"/>
      <c r="X17" s="77"/>
      <c r="Y17" s="72"/>
      <c r="Z17" s="72"/>
    </row>
    <row r="18" spans="1:26" ht="14.25" customHeight="1" outlineLevel="1" x14ac:dyDescent="0.4">
      <c r="A18" s="285"/>
      <c r="B18" s="286"/>
      <c r="C18" s="85"/>
      <c r="D18" s="286"/>
      <c r="E18" s="366"/>
      <c r="F18" s="291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>
        <f>+G18+K18+N18+P18-R18</f>
        <v>0</v>
      </c>
      <c r="U18" s="289">
        <f>+J18+M18+O18+Q18-S18</f>
        <v>0</v>
      </c>
      <c r="V18" s="289"/>
      <c r="W18" s="289"/>
      <c r="X18" s="290"/>
      <c r="Y18" s="72"/>
      <c r="Z18" s="89"/>
    </row>
    <row r="19" spans="1:26" ht="14.25" customHeight="1" outlineLevel="1" x14ac:dyDescent="0.2">
      <c r="A19" s="331"/>
      <c r="B19" s="326"/>
      <c r="C19" s="332"/>
      <c r="D19" s="332"/>
      <c r="E19" s="319"/>
      <c r="F19" s="333"/>
      <c r="G19" s="80"/>
      <c r="H19" s="80"/>
      <c r="I19" s="80"/>
      <c r="J19" s="80"/>
      <c r="K19" s="80"/>
      <c r="L19" s="80"/>
      <c r="M19" s="80"/>
      <c r="N19" s="87"/>
      <c r="O19" s="87"/>
      <c r="P19" s="80"/>
      <c r="Q19" s="87"/>
      <c r="R19" s="80"/>
      <c r="S19" s="87"/>
      <c r="T19" s="288">
        <f t="shared" ref="T19" si="8">+G19+K19+N19+P19-R19</f>
        <v>0</v>
      </c>
      <c r="U19" s="289">
        <f t="shared" ref="U19:U20" si="9">+J19+M19+O19+Q19-S19</f>
        <v>0</v>
      </c>
      <c r="V19" s="87"/>
      <c r="W19" s="87"/>
      <c r="X19" s="324"/>
      <c r="Y19" s="72"/>
      <c r="Z19" s="63"/>
    </row>
    <row r="20" spans="1:26" ht="14.25" customHeight="1" outlineLevel="1" x14ac:dyDescent="0.2">
      <c r="A20" s="84"/>
      <c r="B20" s="75"/>
      <c r="C20" s="85"/>
      <c r="D20" s="85"/>
      <c r="E20" s="45"/>
      <c r="F20" s="86"/>
      <c r="G20" s="80"/>
      <c r="H20" s="80"/>
      <c r="I20" s="80"/>
      <c r="J20" s="80"/>
      <c r="K20" s="80"/>
      <c r="L20" s="80"/>
      <c r="M20" s="80"/>
      <c r="N20" s="87"/>
      <c r="O20" s="87"/>
      <c r="P20" s="80"/>
      <c r="Q20" s="87"/>
      <c r="R20" s="80"/>
      <c r="S20" s="87"/>
      <c r="T20" s="288">
        <f>+G20+K20+N20+P20-R20</f>
        <v>0</v>
      </c>
      <c r="U20" s="289">
        <f t="shared" si="9"/>
        <v>0</v>
      </c>
      <c r="V20" s="87"/>
      <c r="W20" s="87"/>
      <c r="X20" s="72"/>
      <c r="Y20" s="72"/>
      <c r="Z20" s="72"/>
    </row>
    <row r="21" spans="1:26" ht="14.25" customHeight="1" outlineLevel="1" x14ac:dyDescent="0.2">
      <c r="A21" s="234"/>
      <c r="B21" s="235"/>
      <c r="C21" s="235"/>
      <c r="D21" s="235"/>
      <c r="E21" s="241" t="s">
        <v>26</v>
      </c>
      <c r="F21" s="242"/>
      <c r="G21" s="237">
        <f t="shared" ref="G21:T21" si="10">SUM(G6:G20)</f>
        <v>653</v>
      </c>
      <c r="H21" s="237">
        <f t="shared" si="10"/>
        <v>342883</v>
      </c>
      <c r="I21" s="237">
        <f t="shared" si="10"/>
        <v>0</v>
      </c>
      <c r="J21" s="237">
        <f t="shared" si="10"/>
        <v>206896</v>
      </c>
      <c r="K21" s="237">
        <f t="shared" si="10"/>
        <v>28</v>
      </c>
      <c r="L21" s="237">
        <f t="shared" si="10"/>
        <v>14245</v>
      </c>
      <c r="M21" s="237">
        <f t="shared" si="10"/>
        <v>9159</v>
      </c>
      <c r="N21" s="237">
        <f t="shared" si="10"/>
        <v>0</v>
      </c>
      <c r="O21" s="237">
        <f t="shared" si="10"/>
        <v>0</v>
      </c>
      <c r="P21" s="237">
        <f t="shared" si="10"/>
        <v>0</v>
      </c>
      <c r="Q21" s="237">
        <f t="shared" si="10"/>
        <v>0</v>
      </c>
      <c r="R21" s="237">
        <f t="shared" si="10"/>
        <v>0</v>
      </c>
      <c r="S21" s="237">
        <f t="shared" si="10"/>
        <v>0</v>
      </c>
      <c r="T21" s="237">
        <f t="shared" si="10"/>
        <v>681</v>
      </c>
      <c r="U21" s="237">
        <f>SUM(U6:U20)</f>
        <v>216055</v>
      </c>
      <c r="V21" s="238"/>
      <c r="W21" s="238"/>
      <c r="X21" s="239"/>
      <c r="Y21" s="72"/>
      <c r="Z21" s="126"/>
    </row>
    <row r="22" spans="1:26" ht="14.25" customHeight="1" outlineLevel="1" x14ac:dyDescent="0.2">
      <c r="A22" s="84"/>
      <c r="B22" s="85"/>
      <c r="C22" s="85"/>
      <c r="D22" s="85"/>
      <c r="E22" s="45"/>
      <c r="F22" s="86"/>
      <c r="G22" s="80"/>
      <c r="H22" s="80"/>
      <c r="I22" s="80"/>
      <c r="J22" s="80"/>
      <c r="K22" s="80"/>
      <c r="L22" s="80"/>
      <c r="M22" s="80"/>
      <c r="N22" s="87"/>
      <c r="O22" s="87"/>
      <c r="P22" s="80"/>
      <c r="Q22" s="87"/>
      <c r="R22" s="80"/>
      <c r="S22" s="87"/>
      <c r="T22" s="80"/>
      <c r="U22" s="87"/>
      <c r="V22" s="87"/>
      <c r="W22" s="87"/>
      <c r="X22" s="72"/>
      <c r="Y22" s="72"/>
      <c r="Z22" s="89"/>
    </row>
    <row r="23" spans="1:26" ht="14.25" customHeight="1" outlineLevel="1" x14ac:dyDescent="0.2">
      <c r="A23" s="84"/>
      <c r="B23" s="85"/>
      <c r="C23" s="85"/>
      <c r="D23" s="85"/>
      <c r="E23" s="226" t="s">
        <v>63</v>
      </c>
      <c r="F23" s="86"/>
      <c r="G23" s="80"/>
      <c r="H23" s="80"/>
      <c r="I23" s="80"/>
      <c r="J23" s="80"/>
      <c r="K23" s="80"/>
      <c r="L23" s="80"/>
      <c r="M23" s="80"/>
      <c r="N23" s="87"/>
      <c r="O23" s="87"/>
      <c r="P23" s="80"/>
      <c r="Q23" s="87"/>
      <c r="R23" s="80"/>
      <c r="S23" s="87"/>
      <c r="T23" s="80"/>
      <c r="U23" s="87"/>
      <c r="V23" s="87"/>
      <c r="W23" s="87"/>
      <c r="X23" s="72"/>
      <c r="Y23" s="72"/>
      <c r="Z23" s="89"/>
    </row>
    <row r="24" spans="1:26" ht="14.25" customHeight="1" outlineLevel="1" x14ac:dyDescent="0.4">
      <c r="A24" s="74"/>
      <c r="B24" s="75" t="s">
        <v>143</v>
      </c>
      <c r="C24" s="75" t="s">
        <v>121</v>
      </c>
      <c r="D24" s="75" t="s">
        <v>111</v>
      </c>
      <c r="E24" s="366" t="s">
        <v>214</v>
      </c>
      <c r="F24" s="356" t="s">
        <v>206</v>
      </c>
      <c r="G24" s="357"/>
      <c r="H24" s="51"/>
      <c r="I24" s="51"/>
      <c r="J24" s="51"/>
      <c r="K24" s="50">
        <v>1</v>
      </c>
      <c r="L24" s="51">
        <v>590</v>
      </c>
      <c r="M24" s="51">
        <v>490</v>
      </c>
      <c r="N24" s="50"/>
      <c r="O24" s="51"/>
      <c r="P24" s="50"/>
      <c r="Q24" s="421"/>
      <c r="R24" s="50"/>
      <c r="S24" s="51"/>
      <c r="T24" s="100">
        <f t="shared" ref="T24" si="11">+G24+K24+N24+P24-R24</f>
        <v>1</v>
      </c>
      <c r="U24" s="101">
        <f t="shared" ref="U24" si="12">+J24+M24+O24+Q24-S24</f>
        <v>490</v>
      </c>
      <c r="V24" s="51"/>
      <c r="W24" s="51"/>
      <c r="X24" s="290" t="s">
        <v>113</v>
      </c>
      <c r="Y24" s="72"/>
      <c r="Z24" s="89"/>
    </row>
    <row r="25" spans="1:26" ht="14.25" customHeight="1" outlineLevel="1" x14ac:dyDescent="0.4">
      <c r="A25" s="74"/>
      <c r="B25" s="75"/>
      <c r="C25" s="75"/>
      <c r="D25" s="75"/>
      <c r="E25" s="405"/>
      <c r="F25" s="291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>
        <f t="shared" ref="T25" si="13">+G25+K25+N25+P25-R25</f>
        <v>0</v>
      </c>
      <c r="U25" s="289">
        <f t="shared" ref="U25" si="14">+J25+M25+O25+Q25-S25</f>
        <v>0</v>
      </c>
      <c r="V25" s="51"/>
      <c r="W25" s="51"/>
      <c r="X25" s="77" t="s">
        <v>113</v>
      </c>
      <c r="Y25" s="72"/>
      <c r="Z25" s="72"/>
    </row>
    <row r="26" spans="1:26" ht="14.25" customHeight="1" outlineLevel="1" x14ac:dyDescent="0.4">
      <c r="A26" s="74"/>
      <c r="B26" s="75"/>
      <c r="C26" s="75"/>
      <c r="D26" s="75"/>
      <c r="E26" s="405"/>
      <c r="F26" s="76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421"/>
      <c r="R26" s="50"/>
      <c r="S26" s="50"/>
      <c r="T26" s="288">
        <f t="shared" ref="T26" si="15">+G26+K26+N26+P26-R26</f>
        <v>0</v>
      </c>
      <c r="U26" s="289">
        <f t="shared" ref="U26" si="16">+J26+M26+O26+Q26-S26</f>
        <v>0</v>
      </c>
      <c r="V26" s="51"/>
      <c r="W26" s="51"/>
      <c r="X26" s="77"/>
      <c r="Y26" s="72"/>
      <c r="Z26" s="72"/>
    </row>
    <row r="27" spans="1:26" ht="14.25" customHeight="1" outlineLevel="1" x14ac:dyDescent="0.4">
      <c r="A27" s="285"/>
      <c r="B27" s="286"/>
      <c r="C27" s="85"/>
      <c r="D27" s="286"/>
      <c r="E27" s="366"/>
      <c r="F27" s="291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>
        <f t="shared" ref="T27" si="17">+G27+K27+N27+P27-R27</f>
        <v>0</v>
      </c>
      <c r="U27" s="289">
        <f t="shared" ref="U27" si="18">+J27+M27+O27+Q27-S27</f>
        <v>0</v>
      </c>
      <c r="V27" s="289"/>
      <c r="W27" s="289"/>
      <c r="X27" s="290"/>
      <c r="Y27" s="72"/>
      <c r="Z27" s="72"/>
    </row>
    <row r="28" spans="1:26" s="210" customFormat="1" ht="14.25" customHeight="1" outlineLevel="1" x14ac:dyDescent="0.4">
      <c r="A28" s="285"/>
      <c r="B28" s="286"/>
      <c r="C28" s="85"/>
      <c r="D28" s="286"/>
      <c r="E28" s="366"/>
      <c r="F28" s="291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>
        <f t="shared" ref="T28" si="19">+G28+K28+N28+P28-R28</f>
        <v>0</v>
      </c>
      <c r="U28" s="289">
        <f t="shared" ref="U28:U29" si="20">+J28+M28+O28+Q28-S28</f>
        <v>0</v>
      </c>
      <c r="V28" s="289"/>
      <c r="W28" s="289"/>
      <c r="X28" s="290"/>
      <c r="Y28" s="324"/>
      <c r="Z28" s="334"/>
    </row>
    <row r="29" spans="1:26" s="210" customFormat="1" ht="14.25" customHeight="1" outlineLevel="1" x14ac:dyDescent="0.2">
      <c r="A29" s="84"/>
      <c r="B29" s="85"/>
      <c r="C29" s="85"/>
      <c r="D29" s="85"/>
      <c r="E29" s="45"/>
      <c r="F29" s="86"/>
      <c r="G29" s="80"/>
      <c r="H29" s="80"/>
      <c r="I29" s="80"/>
      <c r="J29" s="80"/>
      <c r="K29" s="80"/>
      <c r="L29" s="80"/>
      <c r="M29" s="80"/>
      <c r="N29" s="87"/>
      <c r="O29" s="87"/>
      <c r="P29" s="80"/>
      <c r="Q29" s="87"/>
      <c r="R29" s="80"/>
      <c r="S29" s="87"/>
      <c r="T29" s="288">
        <f>+G29+K29+N29+P29-R29</f>
        <v>0</v>
      </c>
      <c r="U29" s="289">
        <f t="shared" si="20"/>
        <v>0</v>
      </c>
      <c r="V29" s="87"/>
      <c r="W29" s="87"/>
      <c r="X29" s="72"/>
      <c r="Y29" s="324"/>
      <c r="Z29" s="334"/>
    </row>
    <row r="30" spans="1:26" s="210" customFormat="1" ht="14.25" customHeight="1" outlineLevel="1" x14ac:dyDescent="0.2">
      <c r="A30" s="84"/>
      <c r="B30" s="85"/>
      <c r="C30" s="85"/>
      <c r="D30" s="85"/>
      <c r="E30" s="45"/>
      <c r="F30" s="86"/>
      <c r="G30" s="80"/>
      <c r="H30" s="80"/>
      <c r="I30" s="80"/>
      <c r="J30" s="80"/>
      <c r="K30" s="80"/>
      <c r="L30" s="80"/>
      <c r="M30" s="80"/>
      <c r="N30" s="87"/>
      <c r="O30" s="87"/>
      <c r="P30" s="80"/>
      <c r="Q30" s="87"/>
      <c r="R30" s="80"/>
      <c r="S30" s="87"/>
      <c r="T30" s="288">
        <f>+G30+K30+N30+P30-R30</f>
        <v>0</v>
      </c>
      <c r="U30" s="289">
        <f>+J30+M30+O30+Q30-S30</f>
        <v>0</v>
      </c>
      <c r="V30" s="87"/>
      <c r="W30" s="87"/>
      <c r="X30" s="72"/>
      <c r="Y30" s="324"/>
      <c r="Z30" s="334"/>
    </row>
    <row r="31" spans="1:26" s="210" customFormat="1" ht="14.25" customHeight="1" outlineLevel="1" x14ac:dyDescent="0.2">
      <c r="A31" s="234"/>
      <c r="B31" s="235"/>
      <c r="C31" s="235"/>
      <c r="D31" s="235"/>
      <c r="E31" s="241" t="s">
        <v>26</v>
      </c>
      <c r="F31" s="242"/>
      <c r="G31" s="237">
        <f t="shared" ref="G31:T31" si="21">SUM(G24:G30)</f>
        <v>0</v>
      </c>
      <c r="H31" s="237">
        <f t="shared" si="21"/>
        <v>0</v>
      </c>
      <c r="I31" s="237">
        <f t="shared" si="21"/>
        <v>0</v>
      </c>
      <c r="J31" s="237">
        <f t="shared" si="21"/>
        <v>0</v>
      </c>
      <c r="K31" s="237">
        <f t="shared" si="21"/>
        <v>1</v>
      </c>
      <c r="L31" s="237">
        <f t="shared" si="21"/>
        <v>590</v>
      </c>
      <c r="M31" s="237">
        <f t="shared" si="21"/>
        <v>490</v>
      </c>
      <c r="N31" s="237">
        <f t="shared" si="21"/>
        <v>0</v>
      </c>
      <c r="O31" s="237">
        <f t="shared" si="21"/>
        <v>0</v>
      </c>
      <c r="P31" s="237">
        <f t="shared" si="21"/>
        <v>0</v>
      </c>
      <c r="Q31" s="237">
        <f t="shared" si="21"/>
        <v>0</v>
      </c>
      <c r="R31" s="237">
        <f t="shared" si="21"/>
        <v>0</v>
      </c>
      <c r="S31" s="237">
        <f t="shared" si="21"/>
        <v>0</v>
      </c>
      <c r="T31" s="237">
        <f t="shared" si="21"/>
        <v>1</v>
      </c>
      <c r="U31" s="237">
        <f>SUM(U24:U30)</f>
        <v>490</v>
      </c>
      <c r="V31" s="238"/>
      <c r="W31" s="238"/>
      <c r="X31" s="243"/>
      <c r="Y31" s="324"/>
      <c r="Z31" s="334"/>
    </row>
    <row r="32" spans="1:26" s="210" customFormat="1" ht="14.25" customHeight="1" outlineLevel="1" x14ac:dyDescent="0.2">
      <c r="A32" s="84"/>
      <c r="B32" s="85"/>
      <c r="C32" s="85"/>
      <c r="D32" s="85"/>
      <c r="E32" s="45"/>
      <c r="F32" s="86"/>
      <c r="G32" s="80"/>
      <c r="H32" s="80"/>
      <c r="I32" s="80"/>
      <c r="J32" s="80"/>
      <c r="K32" s="80"/>
      <c r="L32" s="80"/>
      <c r="M32" s="80"/>
      <c r="N32" s="87"/>
      <c r="O32" s="87"/>
      <c r="P32" s="80"/>
      <c r="Q32" s="87"/>
      <c r="R32" s="80"/>
      <c r="S32" s="87"/>
      <c r="T32" s="80"/>
      <c r="U32" s="87"/>
      <c r="V32" s="87"/>
      <c r="W32" s="87"/>
      <c r="X32" s="88"/>
      <c r="Y32" s="324"/>
      <c r="Z32" s="334"/>
    </row>
    <row r="33" spans="1:26" s="210" customFormat="1" ht="14.25" customHeight="1" outlineLevel="1" x14ac:dyDescent="0.2">
      <c r="A33" s="84"/>
      <c r="B33" s="85"/>
      <c r="C33" s="85"/>
      <c r="D33" s="85"/>
      <c r="E33" s="226" t="s">
        <v>64</v>
      </c>
      <c r="F33" s="86"/>
      <c r="G33" s="80"/>
      <c r="H33" s="80"/>
      <c r="I33" s="80"/>
      <c r="J33" s="80"/>
      <c r="K33" s="80"/>
      <c r="L33" s="80"/>
      <c r="M33" s="80"/>
      <c r="N33" s="87"/>
      <c r="O33" s="87"/>
      <c r="P33" s="80"/>
      <c r="Q33" s="87"/>
      <c r="R33" s="80"/>
      <c r="S33" s="87"/>
      <c r="T33" s="80"/>
      <c r="U33" s="87"/>
      <c r="V33" s="87"/>
      <c r="W33" s="87"/>
      <c r="X33" s="88"/>
      <c r="Y33" s="324"/>
      <c r="Z33" s="334"/>
    </row>
    <row r="34" spans="1:26" s="210" customFormat="1" ht="14.25" customHeight="1" outlineLevel="1" x14ac:dyDescent="0.4">
      <c r="A34" s="74"/>
      <c r="B34" s="75" t="s">
        <v>143</v>
      </c>
      <c r="C34" s="75" t="s">
        <v>121</v>
      </c>
      <c r="D34" s="75" t="s">
        <v>119</v>
      </c>
      <c r="E34" s="366" t="s">
        <v>210</v>
      </c>
      <c r="F34" s="356" t="s">
        <v>206</v>
      </c>
      <c r="G34" s="357">
        <v>139</v>
      </c>
      <c r="H34" s="289">
        <v>68409</v>
      </c>
      <c r="I34" s="51"/>
      <c r="J34" s="51">
        <v>39450</v>
      </c>
      <c r="K34" s="50"/>
      <c r="L34" s="51"/>
      <c r="M34" s="51"/>
      <c r="N34" s="50"/>
      <c r="O34" s="51"/>
      <c r="P34" s="50"/>
      <c r="Q34" s="421"/>
      <c r="R34" s="50">
        <v>20</v>
      </c>
      <c r="S34" s="51">
        <v>871</v>
      </c>
      <c r="T34" s="100">
        <f t="shared" ref="T34:T35" si="22">+G34+K34+N34+P34-R34</f>
        <v>119</v>
      </c>
      <c r="U34" s="101">
        <f>+J34+M34+O34+Q34-S34</f>
        <v>38579</v>
      </c>
      <c r="V34" s="51"/>
      <c r="W34" s="51"/>
      <c r="X34" s="290" t="s">
        <v>113</v>
      </c>
      <c r="Y34" s="324"/>
      <c r="Z34" s="334"/>
    </row>
    <row r="35" spans="1:26" s="210" customFormat="1" ht="14.25" customHeight="1" outlineLevel="1" x14ac:dyDescent="0.4">
      <c r="A35" s="74"/>
      <c r="B35" s="75" t="s">
        <v>143</v>
      </c>
      <c r="C35" s="75" t="s">
        <v>121</v>
      </c>
      <c r="D35" s="75" t="s">
        <v>119</v>
      </c>
      <c r="E35" s="366" t="s">
        <v>211</v>
      </c>
      <c r="F35" s="356" t="s">
        <v>206</v>
      </c>
      <c r="G35" s="357"/>
      <c r="H35" s="51"/>
      <c r="I35" s="51"/>
      <c r="J35" s="51"/>
      <c r="K35" s="50">
        <v>13</v>
      </c>
      <c r="L35" s="51">
        <v>5923</v>
      </c>
      <c r="M35" s="51">
        <v>3215</v>
      </c>
      <c r="N35" s="50"/>
      <c r="O35" s="51"/>
      <c r="P35" s="50"/>
      <c r="Q35" s="421"/>
      <c r="R35" s="50">
        <v>2</v>
      </c>
      <c r="S35" s="51">
        <v>35</v>
      </c>
      <c r="T35" s="100">
        <f t="shared" si="22"/>
        <v>11</v>
      </c>
      <c r="U35" s="101">
        <f t="shared" ref="U35" si="23">+J35+M35+O35+Q35-S35</f>
        <v>3180</v>
      </c>
      <c r="V35" s="51"/>
      <c r="W35" s="51"/>
      <c r="X35" s="290" t="s">
        <v>113</v>
      </c>
      <c r="Y35" s="324"/>
      <c r="Z35" s="324"/>
    </row>
    <row r="36" spans="1:26" s="210" customFormat="1" ht="14.25" customHeight="1" outlineLevel="1" x14ac:dyDescent="0.4">
      <c r="A36" s="74"/>
      <c r="B36" s="75" t="s">
        <v>143</v>
      </c>
      <c r="C36" s="75" t="s">
        <v>121</v>
      </c>
      <c r="D36" s="75" t="s">
        <v>119</v>
      </c>
      <c r="E36" s="366" t="s">
        <v>212</v>
      </c>
      <c r="F36" s="356" t="s">
        <v>206</v>
      </c>
      <c r="G36" s="357"/>
      <c r="H36" s="51"/>
      <c r="I36" s="51"/>
      <c r="J36" s="51"/>
      <c r="K36" s="50">
        <v>5</v>
      </c>
      <c r="L36" s="51">
        <v>3321</v>
      </c>
      <c r="M36" s="51">
        <v>1775</v>
      </c>
      <c r="N36" s="50"/>
      <c r="O36" s="51"/>
      <c r="P36" s="50"/>
      <c r="Q36" s="421"/>
      <c r="R36" s="50"/>
      <c r="S36" s="51"/>
      <c r="T36" s="100">
        <f t="shared" ref="T36" si="24">+G36+K36+N36+P36-R36</f>
        <v>5</v>
      </c>
      <c r="U36" s="101">
        <f t="shared" ref="U36" si="25">+J36+M36+O36+Q36-S36</f>
        <v>1775</v>
      </c>
      <c r="V36" s="51"/>
      <c r="W36" s="51"/>
      <c r="X36" s="290" t="s">
        <v>113</v>
      </c>
      <c r="Y36" s="324"/>
      <c r="Z36" s="323"/>
    </row>
    <row r="37" spans="1:26" s="210" customFormat="1" ht="14.25" customHeight="1" outlineLevel="1" x14ac:dyDescent="0.4">
      <c r="A37" s="74"/>
      <c r="B37" s="75"/>
      <c r="C37" s="75"/>
      <c r="D37" s="75"/>
      <c r="E37" s="405"/>
      <c r="F37" s="76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421"/>
      <c r="R37" s="50"/>
      <c r="S37" s="50"/>
      <c r="T37" s="288">
        <f t="shared" ref="T37:T42" si="26">+G37+K37+N37+P37-R37</f>
        <v>0</v>
      </c>
      <c r="U37" s="289">
        <f t="shared" ref="U37:U42" si="27">+J37+M37+O37+Q37-S37</f>
        <v>0</v>
      </c>
      <c r="V37" s="51"/>
      <c r="W37" s="51"/>
      <c r="X37" s="77"/>
      <c r="Y37" s="324"/>
      <c r="Z37" s="324"/>
    </row>
    <row r="38" spans="1:26" ht="14.25" customHeight="1" outlineLevel="1" x14ac:dyDescent="0.4">
      <c r="A38" s="74"/>
      <c r="B38" s="75"/>
      <c r="C38" s="75"/>
      <c r="D38" s="75"/>
      <c r="E38" s="405"/>
      <c r="F38" s="76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421"/>
      <c r="R38" s="50"/>
      <c r="S38" s="50"/>
      <c r="T38" s="288">
        <f t="shared" si="26"/>
        <v>0</v>
      </c>
      <c r="U38" s="289">
        <f t="shared" si="27"/>
        <v>0</v>
      </c>
      <c r="V38" s="51"/>
      <c r="W38" s="51"/>
      <c r="X38" s="77"/>
      <c r="Y38" s="72"/>
      <c r="Z38" s="72"/>
    </row>
    <row r="39" spans="1:26" ht="14.25" customHeight="1" outlineLevel="1" x14ac:dyDescent="0.4">
      <c r="A39" s="74"/>
      <c r="B39" s="75"/>
      <c r="C39" s="75"/>
      <c r="D39" s="75"/>
      <c r="E39" s="405"/>
      <c r="F39" s="76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421"/>
      <c r="R39" s="50"/>
      <c r="S39" s="50"/>
      <c r="T39" s="288">
        <f t="shared" si="26"/>
        <v>0</v>
      </c>
      <c r="U39" s="289">
        <f t="shared" si="27"/>
        <v>0</v>
      </c>
      <c r="V39" s="51"/>
      <c r="W39" s="51"/>
      <c r="X39" s="77"/>
      <c r="Y39" s="239"/>
      <c r="Z39" s="239"/>
    </row>
    <row r="40" spans="1:26" ht="14.25" customHeight="1" outlineLevel="1" x14ac:dyDescent="0.4">
      <c r="A40" s="285"/>
      <c r="B40" s="286"/>
      <c r="C40" s="85"/>
      <c r="D40" s="286"/>
      <c r="E40" s="366"/>
      <c r="F40" s="291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422"/>
      <c r="R40" s="288"/>
      <c r="S40" s="288"/>
      <c r="T40" s="288">
        <f t="shared" si="26"/>
        <v>0</v>
      </c>
      <c r="U40" s="289">
        <f t="shared" si="27"/>
        <v>0</v>
      </c>
      <c r="V40" s="289"/>
      <c r="W40" s="289"/>
      <c r="X40" s="77"/>
      <c r="Y40" s="72"/>
      <c r="Z40" s="72"/>
    </row>
    <row r="41" spans="1:26" ht="14.25" customHeight="1" outlineLevel="1" x14ac:dyDescent="0.4">
      <c r="A41" s="285"/>
      <c r="B41" s="286"/>
      <c r="C41" s="85"/>
      <c r="D41" s="286"/>
      <c r="E41" s="366"/>
      <c r="F41" s="291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422"/>
      <c r="R41" s="288"/>
      <c r="S41" s="288"/>
      <c r="T41" s="288">
        <f t="shared" si="26"/>
        <v>0</v>
      </c>
      <c r="U41" s="289">
        <f t="shared" si="27"/>
        <v>0</v>
      </c>
      <c r="V41" s="289"/>
      <c r="W41" s="289"/>
      <c r="X41" s="77"/>
      <c r="Y41" s="72"/>
      <c r="Z41" s="72"/>
    </row>
    <row r="42" spans="1:26" s="284" customFormat="1" ht="14.25" customHeight="1" x14ac:dyDescent="0.4">
      <c r="A42" s="285"/>
      <c r="B42" s="286"/>
      <c r="C42" s="85"/>
      <c r="D42" s="286"/>
      <c r="E42" s="366"/>
      <c r="F42" s="291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422"/>
      <c r="R42" s="288"/>
      <c r="S42" s="288"/>
      <c r="T42" s="288">
        <f t="shared" si="26"/>
        <v>0</v>
      </c>
      <c r="U42" s="289">
        <f t="shared" si="27"/>
        <v>0</v>
      </c>
      <c r="V42" s="289"/>
      <c r="W42" s="289"/>
      <c r="X42" s="77"/>
      <c r="Y42" s="290"/>
      <c r="Z42" s="290"/>
    </row>
    <row r="43" spans="1:26" s="284" customFormat="1" ht="14.25" customHeight="1" x14ac:dyDescent="0.4">
      <c r="A43" s="285"/>
      <c r="B43" s="286"/>
      <c r="C43" s="85"/>
      <c r="D43" s="286"/>
      <c r="E43" s="366"/>
      <c r="F43" s="291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>
        <f t="shared" ref="T43" si="28">+G43+K43+N43+P43-R43</f>
        <v>0</v>
      </c>
      <c r="U43" s="289">
        <f t="shared" ref="U43" si="29">+J43+M43+O43+Q43-S43</f>
        <v>0</v>
      </c>
      <c r="V43" s="289"/>
      <c r="W43" s="289"/>
      <c r="X43" s="290"/>
      <c r="Y43" s="290"/>
      <c r="Z43" s="290"/>
    </row>
    <row r="44" spans="1:26" ht="14.25" customHeight="1" outlineLevel="1" x14ac:dyDescent="0.2">
      <c r="A44" s="84"/>
      <c r="B44" s="75"/>
      <c r="C44" s="85"/>
      <c r="D44" s="85"/>
      <c r="E44" s="45"/>
      <c r="F44" s="86"/>
      <c r="G44" s="80"/>
      <c r="H44" s="80"/>
      <c r="I44" s="80"/>
      <c r="J44" s="80"/>
      <c r="K44" s="80"/>
      <c r="L44" s="80"/>
      <c r="M44" s="80"/>
      <c r="N44" s="87"/>
      <c r="O44" s="87"/>
      <c r="P44" s="80"/>
      <c r="Q44" s="87"/>
      <c r="R44" s="80"/>
      <c r="S44" s="87"/>
      <c r="T44" s="288">
        <f t="shared" ref="T44" si="30">+G44+K44+N44+P44-R44</f>
        <v>0</v>
      </c>
      <c r="U44" s="289">
        <f t="shared" ref="U44" si="31">+J44+M44+O44+Q44-S44</f>
        <v>0</v>
      </c>
      <c r="V44" s="87"/>
      <c r="W44" s="87"/>
      <c r="X44" s="72"/>
      <c r="Y44" s="239"/>
      <c r="Z44" s="239"/>
    </row>
    <row r="45" spans="1:26" ht="14.25" customHeight="1" outlineLevel="1" x14ac:dyDescent="0.2">
      <c r="A45" s="234"/>
      <c r="B45" s="235"/>
      <c r="C45" s="235"/>
      <c r="D45" s="235"/>
      <c r="E45" s="241" t="s">
        <v>26</v>
      </c>
      <c r="F45" s="242"/>
      <c r="G45" s="237">
        <f t="shared" ref="G45:T45" si="32">SUM(G34:G44)</f>
        <v>139</v>
      </c>
      <c r="H45" s="237">
        <f t="shared" si="32"/>
        <v>68409</v>
      </c>
      <c r="I45" s="237">
        <f t="shared" si="32"/>
        <v>0</v>
      </c>
      <c r="J45" s="237">
        <f t="shared" si="32"/>
        <v>39450</v>
      </c>
      <c r="K45" s="237">
        <f t="shared" si="32"/>
        <v>18</v>
      </c>
      <c r="L45" s="237">
        <f t="shared" si="32"/>
        <v>9244</v>
      </c>
      <c r="M45" s="237">
        <f t="shared" si="32"/>
        <v>4990</v>
      </c>
      <c r="N45" s="237">
        <f t="shared" si="32"/>
        <v>0</v>
      </c>
      <c r="O45" s="237">
        <f t="shared" si="32"/>
        <v>0</v>
      </c>
      <c r="P45" s="237">
        <f t="shared" si="32"/>
        <v>0</v>
      </c>
      <c r="Q45" s="237">
        <f t="shared" si="32"/>
        <v>0</v>
      </c>
      <c r="R45" s="237">
        <f t="shared" si="32"/>
        <v>22</v>
      </c>
      <c r="S45" s="237">
        <f t="shared" si="32"/>
        <v>906</v>
      </c>
      <c r="T45" s="237">
        <f t="shared" si="32"/>
        <v>135</v>
      </c>
      <c r="U45" s="237">
        <f>SUM(U34:U44)</f>
        <v>43534</v>
      </c>
      <c r="V45" s="238"/>
      <c r="W45" s="238"/>
      <c r="X45" s="243"/>
      <c r="Y45" s="72"/>
      <c r="Z45" s="72"/>
    </row>
    <row r="46" spans="1:26" ht="14.25" customHeight="1" outlineLevel="1" x14ac:dyDescent="0.2">
      <c r="A46" s="84"/>
      <c r="B46" s="85"/>
      <c r="C46" s="85"/>
      <c r="D46" s="85"/>
      <c r="E46" s="45"/>
      <c r="F46" s="86"/>
      <c r="G46" s="80"/>
      <c r="H46" s="80"/>
      <c r="I46" s="80"/>
      <c r="J46" s="80"/>
      <c r="K46" s="80"/>
      <c r="L46" s="80"/>
      <c r="M46" s="80"/>
      <c r="N46" s="87"/>
      <c r="O46" s="87"/>
      <c r="P46" s="80"/>
      <c r="Q46" s="87"/>
      <c r="R46" s="80"/>
      <c r="S46" s="87"/>
      <c r="T46" s="80"/>
      <c r="U46" s="87"/>
      <c r="V46" s="87"/>
      <c r="W46" s="87"/>
      <c r="X46" s="88"/>
      <c r="Y46" s="72"/>
      <c r="Z46" s="72"/>
    </row>
    <row r="47" spans="1:26" s="284" customFormat="1" ht="14.25" customHeight="1" x14ac:dyDescent="0.2">
      <c r="A47" s="84"/>
      <c r="B47" s="85"/>
      <c r="C47" s="85"/>
      <c r="D47" s="85"/>
      <c r="E47" s="226" t="s">
        <v>66</v>
      </c>
      <c r="F47" s="86"/>
      <c r="G47" s="80"/>
      <c r="H47" s="80"/>
      <c r="I47" s="80"/>
      <c r="J47" s="80"/>
      <c r="K47" s="80"/>
      <c r="L47" s="80"/>
      <c r="M47" s="80"/>
      <c r="N47" s="87"/>
      <c r="O47" s="87"/>
      <c r="P47" s="80"/>
      <c r="Q47" s="87"/>
      <c r="R47" s="80"/>
      <c r="S47" s="87"/>
      <c r="T47" s="80"/>
      <c r="U47" s="87"/>
      <c r="V47" s="87"/>
      <c r="W47" s="87"/>
      <c r="X47" s="72"/>
      <c r="Y47" s="290"/>
      <c r="Z47" s="290"/>
    </row>
    <row r="48" spans="1:26" s="284" customFormat="1" ht="14.25" customHeight="1" x14ac:dyDescent="0.4">
      <c r="A48" s="285"/>
      <c r="B48" s="75" t="s">
        <v>143</v>
      </c>
      <c r="C48" s="75" t="s">
        <v>121</v>
      </c>
      <c r="D48" s="75" t="s">
        <v>112</v>
      </c>
      <c r="E48" s="366" t="s">
        <v>213</v>
      </c>
      <c r="F48" s="356" t="s">
        <v>206</v>
      </c>
      <c r="G48" s="357"/>
      <c r="H48" s="51"/>
      <c r="I48" s="51"/>
      <c r="J48" s="51"/>
      <c r="K48" s="50">
        <v>9</v>
      </c>
      <c r="L48" s="51">
        <v>3119</v>
      </c>
      <c r="M48" s="51">
        <v>1869</v>
      </c>
      <c r="N48" s="50"/>
      <c r="O48" s="51"/>
      <c r="P48" s="50"/>
      <c r="Q48" s="421"/>
      <c r="R48" s="50"/>
      <c r="S48" s="51"/>
      <c r="T48" s="100">
        <f t="shared" ref="T48:T49" si="33">+G48+K48+N48+P48-R48</f>
        <v>9</v>
      </c>
      <c r="U48" s="101">
        <f t="shared" ref="U48:U49" si="34">+J48+M48+O48+Q48-S48</f>
        <v>1869</v>
      </c>
      <c r="V48" s="51"/>
      <c r="W48" s="51"/>
      <c r="X48" s="290" t="s">
        <v>113</v>
      </c>
      <c r="Y48" s="290"/>
      <c r="Z48" s="290"/>
    </row>
    <row r="49" spans="1:26" s="284" customFormat="1" ht="14.25" customHeight="1" x14ac:dyDescent="0.4">
      <c r="A49" s="285"/>
      <c r="B49" s="75" t="s">
        <v>143</v>
      </c>
      <c r="C49" s="75" t="s">
        <v>121</v>
      </c>
      <c r="D49" s="75" t="s">
        <v>112</v>
      </c>
      <c r="E49" s="366" t="s">
        <v>216</v>
      </c>
      <c r="F49" s="356" t="s">
        <v>206</v>
      </c>
      <c r="G49" s="357"/>
      <c r="H49" s="51"/>
      <c r="I49" s="51"/>
      <c r="J49" s="51"/>
      <c r="K49" s="50">
        <v>2</v>
      </c>
      <c r="L49" s="51">
        <v>1803</v>
      </c>
      <c r="M49" s="51">
        <v>1088</v>
      </c>
      <c r="N49" s="50"/>
      <c r="O49" s="51"/>
      <c r="P49" s="50"/>
      <c r="Q49" s="421"/>
      <c r="R49" s="50"/>
      <c r="S49" s="51"/>
      <c r="T49" s="100">
        <f t="shared" si="33"/>
        <v>2</v>
      </c>
      <c r="U49" s="101">
        <f t="shared" si="34"/>
        <v>1088</v>
      </c>
      <c r="V49" s="51"/>
      <c r="W49" s="51"/>
      <c r="X49" s="290" t="s">
        <v>113</v>
      </c>
      <c r="Y49" s="290"/>
      <c r="Z49" s="290"/>
    </row>
    <row r="50" spans="1:26" s="284" customFormat="1" ht="14.25" customHeight="1" x14ac:dyDescent="0.2">
      <c r="A50" s="84"/>
      <c r="B50" s="85"/>
      <c r="C50" s="85"/>
      <c r="D50" s="85"/>
      <c r="E50" s="45"/>
      <c r="F50" s="86"/>
      <c r="G50" s="80"/>
      <c r="H50" s="80"/>
      <c r="I50" s="80"/>
      <c r="J50" s="80"/>
      <c r="K50" s="80"/>
      <c r="L50" s="80"/>
      <c r="M50" s="80"/>
      <c r="N50" s="87"/>
      <c r="O50" s="87"/>
      <c r="P50" s="80"/>
      <c r="Q50" s="87"/>
      <c r="R50" s="80"/>
      <c r="S50" s="87"/>
      <c r="T50" s="288">
        <f t="shared" ref="T50:T51" si="35">+G50+K50+N50+P50-R50</f>
        <v>0</v>
      </c>
      <c r="U50" s="289">
        <f t="shared" ref="U50" si="36">+J50+M50+O50+Q50-S50</f>
        <v>0</v>
      </c>
      <c r="V50" s="87"/>
      <c r="W50" s="87"/>
      <c r="X50" s="72"/>
      <c r="Y50" s="290"/>
      <c r="Z50" s="290"/>
    </row>
    <row r="51" spans="1:26" s="284" customFormat="1" ht="14.25" customHeight="1" x14ac:dyDescent="0.2">
      <c r="A51" s="84"/>
      <c r="B51" s="85"/>
      <c r="C51" s="85"/>
      <c r="D51" s="85"/>
      <c r="E51" s="45"/>
      <c r="F51" s="86"/>
      <c r="G51" s="80"/>
      <c r="H51" s="80"/>
      <c r="I51" s="80"/>
      <c r="J51" s="80"/>
      <c r="K51" s="80"/>
      <c r="L51" s="80"/>
      <c r="M51" s="80"/>
      <c r="N51" s="87"/>
      <c r="O51" s="87"/>
      <c r="P51" s="80"/>
      <c r="Q51" s="87"/>
      <c r="R51" s="80"/>
      <c r="S51" s="87"/>
      <c r="T51" s="288">
        <f t="shared" si="35"/>
        <v>0</v>
      </c>
      <c r="U51" s="289">
        <f>+J51+M51+O51+Q51-S51</f>
        <v>0</v>
      </c>
      <c r="V51" s="87"/>
      <c r="W51" s="87"/>
      <c r="X51" s="72"/>
      <c r="Y51" s="290"/>
      <c r="Z51" s="290"/>
    </row>
    <row r="52" spans="1:26" s="284" customFormat="1" ht="14.25" customHeight="1" x14ac:dyDescent="0.2">
      <c r="A52" s="84"/>
      <c r="B52" s="85"/>
      <c r="C52" s="85"/>
      <c r="D52" s="85"/>
      <c r="E52" s="45"/>
      <c r="F52" s="86"/>
      <c r="G52" s="80"/>
      <c r="H52" s="80"/>
      <c r="I52" s="80"/>
      <c r="J52" s="80"/>
      <c r="K52" s="80"/>
      <c r="L52" s="80"/>
      <c r="M52" s="80"/>
      <c r="N52" s="87"/>
      <c r="O52" s="87"/>
      <c r="P52" s="80"/>
      <c r="Q52" s="87"/>
      <c r="R52" s="80"/>
      <c r="S52" s="87"/>
      <c r="T52" s="288">
        <f t="shared" ref="T52:T53" si="37">+G52+K52+N52+P52-R52</f>
        <v>0</v>
      </c>
      <c r="U52" s="289">
        <f>+J52+M52+O52+Q52-S52</f>
        <v>0</v>
      </c>
      <c r="V52" s="87"/>
      <c r="W52" s="87"/>
      <c r="X52" s="72"/>
      <c r="Y52" s="290"/>
      <c r="Z52" s="290"/>
    </row>
    <row r="53" spans="1:26" s="284" customFormat="1" ht="14.25" customHeight="1" x14ac:dyDescent="0.2">
      <c r="A53" s="84"/>
      <c r="B53" s="85"/>
      <c r="C53" s="85"/>
      <c r="D53" s="85"/>
      <c r="E53" s="45"/>
      <c r="F53" s="86"/>
      <c r="G53" s="80"/>
      <c r="H53" s="80"/>
      <c r="I53" s="80"/>
      <c r="J53" s="80"/>
      <c r="K53" s="80"/>
      <c r="L53" s="80"/>
      <c r="M53" s="80"/>
      <c r="N53" s="87"/>
      <c r="O53" s="87"/>
      <c r="P53" s="80"/>
      <c r="Q53" s="87"/>
      <c r="R53" s="80"/>
      <c r="S53" s="87"/>
      <c r="T53" s="288">
        <f t="shared" si="37"/>
        <v>0</v>
      </c>
      <c r="U53" s="289">
        <f t="shared" ref="U53" si="38">+J53+M53+O53+Q53-S53</f>
        <v>0</v>
      </c>
      <c r="V53" s="87"/>
      <c r="W53" s="87"/>
      <c r="X53" s="72"/>
      <c r="Y53" s="290"/>
      <c r="Z53" s="290"/>
    </row>
    <row r="54" spans="1:26" s="284" customFormat="1" ht="14.25" customHeight="1" x14ac:dyDescent="0.2">
      <c r="A54" s="234"/>
      <c r="B54" s="235"/>
      <c r="C54" s="235"/>
      <c r="D54" s="235"/>
      <c r="E54" s="241" t="s">
        <v>26</v>
      </c>
      <c r="F54" s="242"/>
      <c r="G54" s="237">
        <f t="shared" ref="G54:T54" si="39">SUM(G48:G53)</f>
        <v>0</v>
      </c>
      <c r="H54" s="237">
        <f t="shared" si="39"/>
        <v>0</v>
      </c>
      <c r="I54" s="237">
        <f t="shared" si="39"/>
        <v>0</v>
      </c>
      <c r="J54" s="237">
        <f t="shared" si="39"/>
        <v>0</v>
      </c>
      <c r="K54" s="237">
        <f t="shared" si="39"/>
        <v>11</v>
      </c>
      <c r="L54" s="237">
        <f t="shared" si="39"/>
        <v>4922</v>
      </c>
      <c r="M54" s="237">
        <f t="shared" si="39"/>
        <v>2957</v>
      </c>
      <c r="N54" s="237">
        <f t="shared" si="39"/>
        <v>0</v>
      </c>
      <c r="O54" s="237">
        <f t="shared" si="39"/>
        <v>0</v>
      </c>
      <c r="P54" s="237">
        <f t="shared" si="39"/>
        <v>0</v>
      </c>
      <c r="Q54" s="237">
        <f t="shared" si="39"/>
        <v>0</v>
      </c>
      <c r="R54" s="237">
        <f t="shared" si="39"/>
        <v>0</v>
      </c>
      <c r="S54" s="237">
        <f t="shared" si="39"/>
        <v>0</v>
      </c>
      <c r="T54" s="237">
        <f t="shared" si="39"/>
        <v>11</v>
      </c>
      <c r="U54" s="237">
        <f>SUM(U48:U53)</f>
        <v>2957</v>
      </c>
      <c r="V54" s="238"/>
      <c r="W54" s="238"/>
      <c r="X54" s="243"/>
      <c r="Y54" s="290"/>
      <c r="Z54" s="290"/>
    </row>
    <row r="55" spans="1:26" s="284" customFormat="1" ht="14.25" customHeight="1" x14ac:dyDescent="0.2">
      <c r="A55" s="84"/>
      <c r="B55" s="85"/>
      <c r="C55" s="85"/>
      <c r="D55" s="85"/>
      <c r="E55" s="45"/>
      <c r="F55" s="86"/>
      <c r="G55" s="80"/>
      <c r="H55" s="80"/>
      <c r="I55" s="80"/>
      <c r="J55" s="80"/>
      <c r="K55" s="80"/>
      <c r="L55" s="80"/>
      <c r="M55" s="80"/>
      <c r="N55" s="87"/>
      <c r="O55" s="87"/>
      <c r="P55" s="80"/>
      <c r="Q55" s="87"/>
      <c r="R55" s="80"/>
      <c r="S55" s="87"/>
      <c r="T55" s="80"/>
      <c r="U55" s="87"/>
      <c r="V55" s="87"/>
      <c r="W55" s="87"/>
      <c r="X55" s="88"/>
      <c r="Y55" s="290"/>
      <c r="Z55" s="290"/>
    </row>
    <row r="56" spans="1:26" s="284" customFormat="1" ht="14.25" customHeight="1" x14ac:dyDescent="0.2">
      <c r="A56" s="84"/>
      <c r="B56" s="85"/>
      <c r="C56" s="85"/>
      <c r="D56" s="85"/>
      <c r="E56" s="226" t="s">
        <v>100</v>
      </c>
      <c r="F56" s="86"/>
      <c r="G56" s="80"/>
      <c r="H56" s="80"/>
      <c r="I56" s="80"/>
      <c r="J56" s="80"/>
      <c r="K56" s="80"/>
      <c r="L56" s="80"/>
      <c r="M56" s="80"/>
      <c r="N56" s="87"/>
      <c r="O56" s="87"/>
      <c r="P56" s="80"/>
      <c r="Q56" s="87"/>
      <c r="R56" s="80"/>
      <c r="S56" s="87"/>
      <c r="T56" s="80"/>
      <c r="U56" s="87"/>
      <c r="V56" s="87"/>
      <c r="W56" s="87"/>
      <c r="X56" s="72"/>
      <c r="Y56" s="290"/>
      <c r="Z56" s="290"/>
    </row>
    <row r="57" spans="1:26" s="284" customFormat="1" ht="14.25" customHeight="1" x14ac:dyDescent="0.4">
      <c r="A57" s="74"/>
      <c r="B57" s="75" t="s">
        <v>143</v>
      </c>
      <c r="C57" s="75" t="s">
        <v>121</v>
      </c>
      <c r="D57" s="75" t="s">
        <v>114</v>
      </c>
      <c r="E57" s="366" t="s">
        <v>215</v>
      </c>
      <c r="F57" s="356" t="s">
        <v>206</v>
      </c>
      <c r="G57" s="357"/>
      <c r="H57" s="51"/>
      <c r="I57" s="51"/>
      <c r="J57" s="51"/>
      <c r="K57" s="50">
        <v>1</v>
      </c>
      <c r="L57" s="51">
        <v>550</v>
      </c>
      <c r="M57" s="51">
        <v>450</v>
      </c>
      <c r="N57" s="50"/>
      <c r="O57" s="51"/>
      <c r="P57" s="50"/>
      <c r="Q57" s="421"/>
      <c r="R57" s="50"/>
      <c r="S57" s="51"/>
      <c r="T57" s="100">
        <f t="shared" ref="T57" si="40">+G57+K57+N57+P57-R57</f>
        <v>1</v>
      </c>
      <c r="U57" s="101">
        <f t="shared" ref="U57" si="41">+J57+M57+O57+Q57-S57</f>
        <v>450</v>
      </c>
      <c r="V57" s="51"/>
      <c r="W57" s="51"/>
      <c r="X57" s="290" t="s">
        <v>113</v>
      </c>
      <c r="Y57" s="290"/>
      <c r="Z57" s="290"/>
    </row>
    <row r="58" spans="1:26" s="284" customFormat="1" ht="14.25" customHeight="1" x14ac:dyDescent="0.4">
      <c r="A58" s="74"/>
      <c r="B58" s="75"/>
      <c r="C58" s="75"/>
      <c r="D58" s="75"/>
      <c r="E58" s="405"/>
      <c r="F58" s="76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421"/>
      <c r="R58" s="50"/>
      <c r="S58" s="50"/>
      <c r="T58" s="80">
        <f t="shared" ref="T58:T59" si="42">+G58+K58+N58+P58-R58</f>
        <v>0</v>
      </c>
      <c r="U58" s="87">
        <f t="shared" ref="U58" si="43">+J58+M58+O58+Q58-S58</f>
        <v>0</v>
      </c>
      <c r="V58" s="51"/>
      <c r="W58" s="51"/>
      <c r="X58" s="77"/>
      <c r="Y58" s="290"/>
      <c r="Z58" s="290"/>
    </row>
    <row r="59" spans="1:26" s="284" customFormat="1" ht="14.25" customHeight="1" x14ac:dyDescent="0.4">
      <c r="A59" s="74"/>
      <c r="B59" s="75"/>
      <c r="C59" s="75"/>
      <c r="D59" s="75"/>
      <c r="E59" s="405"/>
      <c r="F59" s="76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421"/>
      <c r="R59" s="50"/>
      <c r="S59" s="50"/>
      <c r="T59" s="80">
        <f t="shared" si="42"/>
        <v>0</v>
      </c>
      <c r="U59" s="87">
        <f t="shared" ref="U59" si="44">+J59+M59+O59+Q59-S59</f>
        <v>0</v>
      </c>
      <c r="V59" s="51"/>
      <c r="W59" s="51"/>
      <c r="X59" s="77"/>
      <c r="Y59" s="290"/>
      <c r="Z59" s="290"/>
    </row>
    <row r="60" spans="1:26" s="284" customFormat="1" ht="14.25" customHeight="1" x14ac:dyDescent="0.4">
      <c r="A60" s="74"/>
      <c r="B60" s="75"/>
      <c r="C60" s="75"/>
      <c r="D60" s="75"/>
      <c r="E60" s="405"/>
      <c r="F60" s="76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421"/>
      <c r="R60" s="50"/>
      <c r="S60" s="50"/>
      <c r="T60" s="80">
        <f t="shared" ref="T60" si="45">+G60+K60+N60+P60-R60</f>
        <v>0</v>
      </c>
      <c r="U60" s="87">
        <f t="shared" ref="U60" si="46">+J60+M60+O60+Q60-S60</f>
        <v>0</v>
      </c>
      <c r="V60" s="51"/>
      <c r="W60" s="51"/>
      <c r="X60" s="77"/>
      <c r="Y60" s="290"/>
      <c r="Z60" s="290"/>
    </row>
    <row r="61" spans="1:26" s="284" customFormat="1" ht="14.25" customHeight="1" x14ac:dyDescent="0.4">
      <c r="A61" s="74"/>
      <c r="B61" s="75"/>
      <c r="C61" s="75"/>
      <c r="D61" s="75"/>
      <c r="E61" s="405"/>
      <c r="F61" s="76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421"/>
      <c r="R61" s="50"/>
      <c r="S61" s="50"/>
      <c r="T61" s="80">
        <f t="shared" ref="T61" si="47">+G61+K61+N61+P61-R61</f>
        <v>0</v>
      </c>
      <c r="U61" s="87">
        <f t="shared" ref="U61" si="48">+J61+M61+O61+Q61-S61</f>
        <v>0</v>
      </c>
      <c r="V61" s="51"/>
      <c r="W61" s="51"/>
      <c r="X61" s="77"/>
      <c r="Y61" s="290"/>
      <c r="Z61" s="290"/>
    </row>
    <row r="62" spans="1:26" s="284" customFormat="1" ht="14.25" customHeight="1" x14ac:dyDescent="0.4">
      <c r="A62" s="285"/>
      <c r="B62" s="286"/>
      <c r="C62" s="85"/>
      <c r="D62" s="286"/>
      <c r="E62" s="366"/>
      <c r="F62" s="291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80">
        <f>+G62+K62+N62+P62-R62</f>
        <v>0</v>
      </c>
      <c r="U62" s="87">
        <f>+J62+M62+O62+Q62-S62</f>
        <v>0</v>
      </c>
      <c r="V62" s="289"/>
      <c r="W62" s="289"/>
      <c r="X62" s="290"/>
      <c r="Y62" s="290"/>
      <c r="Z62" s="290"/>
    </row>
    <row r="63" spans="1:26" s="284" customFormat="1" ht="14.25" customHeight="1" x14ac:dyDescent="0.4">
      <c r="A63" s="285"/>
      <c r="B63" s="286"/>
      <c r="C63" s="85"/>
      <c r="D63" s="286"/>
      <c r="E63" s="366"/>
      <c r="F63" s="291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80">
        <f t="shared" ref="T63" si="49">+G63+K63+N63+P63-R63</f>
        <v>0</v>
      </c>
      <c r="U63" s="87">
        <f t="shared" ref="U63" si="50">+J63+M63+O63+Q63-S63</f>
        <v>0</v>
      </c>
      <c r="V63" s="289"/>
      <c r="W63" s="289"/>
      <c r="X63" s="290"/>
      <c r="Y63" s="290"/>
      <c r="Z63" s="290"/>
    </row>
    <row r="64" spans="1:26" ht="14.25" customHeight="1" outlineLevel="1" x14ac:dyDescent="0.2">
      <c r="A64" s="234"/>
      <c r="B64" s="235"/>
      <c r="C64" s="235"/>
      <c r="D64" s="235"/>
      <c r="E64" s="241" t="s">
        <v>26</v>
      </c>
      <c r="F64" s="242"/>
      <c r="G64" s="237">
        <f t="shared" ref="G64:T64" si="51">SUM(G57:G63)</f>
        <v>0</v>
      </c>
      <c r="H64" s="237">
        <f t="shared" si="51"/>
        <v>0</v>
      </c>
      <c r="I64" s="237">
        <f t="shared" si="51"/>
        <v>0</v>
      </c>
      <c r="J64" s="237">
        <f t="shared" si="51"/>
        <v>0</v>
      </c>
      <c r="K64" s="237">
        <f t="shared" si="51"/>
        <v>1</v>
      </c>
      <c r="L64" s="237">
        <f t="shared" si="51"/>
        <v>550</v>
      </c>
      <c r="M64" s="237">
        <f t="shared" si="51"/>
        <v>450</v>
      </c>
      <c r="N64" s="237">
        <f t="shared" si="51"/>
        <v>0</v>
      </c>
      <c r="O64" s="237">
        <f t="shared" si="51"/>
        <v>0</v>
      </c>
      <c r="P64" s="237">
        <f t="shared" si="51"/>
        <v>0</v>
      </c>
      <c r="Q64" s="237">
        <f t="shared" si="51"/>
        <v>0</v>
      </c>
      <c r="R64" s="237">
        <f t="shared" si="51"/>
        <v>0</v>
      </c>
      <c r="S64" s="237">
        <f t="shared" si="51"/>
        <v>0</v>
      </c>
      <c r="T64" s="237">
        <f t="shared" si="51"/>
        <v>1</v>
      </c>
      <c r="U64" s="237">
        <f>SUM(U57:U63)</f>
        <v>450</v>
      </c>
      <c r="V64" s="238"/>
      <c r="W64" s="238"/>
      <c r="X64" s="243"/>
      <c r="Y64" s="72"/>
      <c r="Z64" s="89"/>
    </row>
    <row r="65" spans="1:26" ht="14.25" customHeight="1" outlineLevel="1" x14ac:dyDescent="0.2">
      <c r="A65" s="84"/>
      <c r="B65" s="85"/>
      <c r="C65" s="85"/>
      <c r="D65" s="85"/>
      <c r="E65" s="45"/>
      <c r="F65" s="86"/>
      <c r="G65" s="80"/>
      <c r="H65" s="80"/>
      <c r="I65" s="80"/>
      <c r="J65" s="80"/>
      <c r="K65" s="80"/>
      <c r="L65" s="80"/>
      <c r="M65" s="80"/>
      <c r="N65" s="87"/>
      <c r="O65" s="87"/>
      <c r="P65" s="80"/>
      <c r="Q65" s="87"/>
      <c r="R65" s="80"/>
      <c r="S65" s="87"/>
      <c r="T65" s="80"/>
      <c r="U65" s="87"/>
      <c r="V65" s="87"/>
      <c r="W65" s="87"/>
      <c r="X65" s="88"/>
      <c r="Y65" s="72"/>
      <c r="Z65" s="72"/>
    </row>
    <row r="66" spans="1:26" ht="14.25" customHeight="1" outlineLevel="1" x14ac:dyDescent="0.2">
      <c r="A66" s="84"/>
      <c r="B66" s="85"/>
      <c r="C66" s="85"/>
      <c r="D66" s="85"/>
      <c r="E66" s="226" t="s">
        <v>65</v>
      </c>
      <c r="F66" s="86"/>
      <c r="G66" s="80"/>
      <c r="H66" s="80"/>
      <c r="I66" s="80"/>
      <c r="J66" s="80"/>
      <c r="K66" s="80"/>
      <c r="L66" s="80"/>
      <c r="M66" s="80"/>
      <c r="N66" s="87"/>
      <c r="O66" s="87"/>
      <c r="P66" s="80"/>
      <c r="Q66" s="87"/>
      <c r="R66" s="80"/>
      <c r="S66" s="87"/>
      <c r="T66" s="80"/>
      <c r="U66" s="87"/>
      <c r="V66" s="87"/>
      <c r="W66" s="87"/>
      <c r="X66" s="72"/>
      <c r="Y66" s="72"/>
      <c r="Z66" s="63"/>
    </row>
    <row r="67" spans="1:26" ht="15.95" customHeight="1" outlineLevel="1" x14ac:dyDescent="0.4">
      <c r="A67" s="285"/>
      <c r="B67" s="286"/>
      <c r="C67" s="85"/>
      <c r="D67" s="286"/>
      <c r="E67" s="366"/>
      <c r="F67" s="291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422"/>
      <c r="R67" s="288"/>
      <c r="S67" s="288"/>
      <c r="T67" s="80">
        <f>+G67+K67+N67+P67-R67</f>
        <v>0</v>
      </c>
      <c r="U67" s="87">
        <f>+J67+M67+O67+Q67-S67</f>
        <v>0</v>
      </c>
      <c r="V67" s="289"/>
      <c r="W67" s="289"/>
      <c r="X67" s="290"/>
      <c r="Y67" s="72"/>
      <c r="Z67" s="89"/>
    </row>
    <row r="68" spans="1:26" ht="15.95" customHeight="1" outlineLevel="1" x14ac:dyDescent="0.4">
      <c r="A68" s="285"/>
      <c r="B68" s="286"/>
      <c r="C68" s="85"/>
      <c r="D68" s="286"/>
      <c r="E68" s="366"/>
      <c r="F68" s="291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422"/>
      <c r="R68" s="288"/>
      <c r="S68" s="288"/>
      <c r="T68" s="80">
        <f>+G68+K68+N68+P68-R68</f>
        <v>0</v>
      </c>
      <c r="U68" s="87">
        <f>+J68+M68+O68+Q68-S68</f>
        <v>0</v>
      </c>
      <c r="V68" s="289"/>
      <c r="W68" s="289"/>
      <c r="X68" s="77"/>
      <c r="Y68" s="72"/>
      <c r="Z68" s="89"/>
    </row>
    <row r="69" spans="1:26" ht="15.95" customHeight="1" outlineLevel="1" x14ac:dyDescent="0.4">
      <c r="A69" s="285"/>
      <c r="B69" s="286"/>
      <c r="C69" s="85"/>
      <c r="D69" s="286"/>
      <c r="E69" s="366"/>
      <c r="F69" s="291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422"/>
      <c r="R69" s="288"/>
      <c r="S69" s="288"/>
      <c r="T69" s="80">
        <f>+G69+K69+N69+P69-R69</f>
        <v>0</v>
      </c>
      <c r="U69" s="87">
        <f>+J69+M69+O69+Q69-S69</f>
        <v>0</v>
      </c>
      <c r="V69" s="289"/>
      <c r="W69" s="289"/>
      <c r="X69" s="77"/>
      <c r="Y69" s="72"/>
      <c r="Z69" s="89"/>
    </row>
    <row r="70" spans="1:26" ht="15.95" customHeight="1" outlineLevel="1" x14ac:dyDescent="0.4">
      <c r="A70" s="285"/>
      <c r="B70" s="286"/>
      <c r="C70" s="85"/>
      <c r="D70" s="286"/>
      <c r="E70" s="366"/>
      <c r="F70" s="291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422"/>
      <c r="R70" s="288"/>
      <c r="S70" s="288"/>
      <c r="T70" s="80">
        <f>+G70+K70+N70+P70-R70</f>
        <v>0</v>
      </c>
      <c r="U70" s="87">
        <f>+J70+M70+O70+Q70-S70</f>
        <v>0</v>
      </c>
      <c r="V70" s="289"/>
      <c r="W70" s="289"/>
      <c r="X70" s="77"/>
      <c r="Y70" s="72"/>
      <c r="Z70" s="89"/>
    </row>
    <row r="71" spans="1:26" ht="15.95" customHeight="1" outlineLevel="1" x14ac:dyDescent="0.4">
      <c r="A71" s="285"/>
      <c r="B71" s="286"/>
      <c r="C71" s="85"/>
      <c r="D71" s="286"/>
      <c r="E71" s="366"/>
      <c r="F71" s="291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422"/>
      <c r="R71" s="288"/>
      <c r="S71" s="288"/>
      <c r="T71" s="80">
        <f t="shared" ref="T71" si="52">+G71+K71+N71+P71-R71</f>
        <v>0</v>
      </c>
      <c r="U71" s="87">
        <f t="shared" ref="U71" si="53">+J71+M71+O71+Q71-S71</f>
        <v>0</v>
      </c>
      <c r="V71" s="289"/>
      <c r="W71" s="289"/>
      <c r="X71" s="77"/>
      <c r="Y71" s="72"/>
      <c r="Z71" s="89"/>
    </row>
    <row r="72" spans="1:26" s="210" customFormat="1" ht="14.25" customHeight="1" outlineLevel="1" x14ac:dyDescent="0.2">
      <c r="A72" s="244"/>
      <c r="B72" s="245"/>
      <c r="C72" s="245"/>
      <c r="D72" s="245"/>
      <c r="E72" s="241" t="s">
        <v>26</v>
      </c>
      <c r="F72" s="241"/>
      <c r="G72" s="237">
        <f t="shared" ref="G72:U72" si="54">SUM(G67:G71)</f>
        <v>0</v>
      </c>
      <c r="H72" s="237">
        <f t="shared" si="54"/>
        <v>0</v>
      </c>
      <c r="I72" s="237">
        <f t="shared" si="54"/>
        <v>0</v>
      </c>
      <c r="J72" s="237">
        <f t="shared" si="54"/>
        <v>0</v>
      </c>
      <c r="K72" s="237">
        <f t="shared" si="54"/>
        <v>0</v>
      </c>
      <c r="L72" s="237">
        <f t="shared" si="54"/>
        <v>0</v>
      </c>
      <c r="M72" s="237">
        <f t="shared" si="54"/>
        <v>0</v>
      </c>
      <c r="N72" s="237">
        <f t="shared" si="54"/>
        <v>0</v>
      </c>
      <c r="O72" s="237">
        <f t="shared" si="54"/>
        <v>0</v>
      </c>
      <c r="P72" s="237">
        <f t="shared" si="54"/>
        <v>0</v>
      </c>
      <c r="Q72" s="237">
        <f t="shared" si="54"/>
        <v>0</v>
      </c>
      <c r="R72" s="237">
        <f t="shared" si="54"/>
        <v>0</v>
      </c>
      <c r="S72" s="237">
        <f t="shared" si="54"/>
        <v>0</v>
      </c>
      <c r="T72" s="237">
        <f t="shared" si="54"/>
        <v>0</v>
      </c>
      <c r="U72" s="237">
        <f t="shared" si="54"/>
        <v>0</v>
      </c>
      <c r="V72" s="374"/>
      <c r="W72" s="374"/>
      <c r="X72" s="246"/>
      <c r="Y72" s="324"/>
      <c r="Z72" s="334"/>
    </row>
    <row r="73" spans="1:26" s="210" customFormat="1" ht="14.25" customHeight="1" outlineLevel="1" x14ac:dyDescent="0.2">
      <c r="A73" s="84"/>
      <c r="B73" s="85"/>
      <c r="C73" s="85"/>
      <c r="D73" s="85"/>
      <c r="E73" s="45"/>
      <c r="F73" s="86"/>
      <c r="G73" s="80"/>
      <c r="H73" s="80"/>
      <c r="I73" s="80"/>
      <c r="J73" s="80"/>
      <c r="K73" s="80"/>
      <c r="L73" s="80"/>
      <c r="M73" s="80"/>
      <c r="N73" s="87"/>
      <c r="O73" s="87"/>
      <c r="P73" s="80"/>
      <c r="Q73" s="87"/>
      <c r="R73" s="80"/>
      <c r="S73" s="87"/>
      <c r="T73" s="80"/>
      <c r="U73" s="87"/>
      <c r="V73" s="87"/>
      <c r="W73" s="87"/>
      <c r="X73" s="375"/>
      <c r="Y73" s="324"/>
      <c r="Z73" s="324"/>
    </row>
    <row r="74" spans="1:26" s="210" customFormat="1" ht="14.25" customHeight="1" outlineLevel="1" x14ac:dyDescent="0.2">
      <c r="A74" s="84"/>
      <c r="B74" s="85"/>
      <c r="C74" s="85"/>
      <c r="D74" s="85"/>
      <c r="E74" s="226" t="s">
        <v>94</v>
      </c>
      <c r="F74" s="86"/>
      <c r="G74" s="80"/>
      <c r="H74" s="80"/>
      <c r="I74" s="80"/>
      <c r="J74" s="80"/>
      <c r="K74" s="80"/>
      <c r="L74" s="80"/>
      <c r="M74" s="80"/>
      <c r="N74" s="87"/>
      <c r="O74" s="87"/>
      <c r="P74" s="80"/>
      <c r="Q74" s="87"/>
      <c r="R74" s="80"/>
      <c r="S74" s="87"/>
      <c r="T74" s="80"/>
      <c r="U74" s="87"/>
      <c r="V74" s="87"/>
      <c r="W74" s="87"/>
      <c r="X74" s="376"/>
      <c r="Y74" s="324"/>
      <c r="Z74" s="324"/>
    </row>
    <row r="75" spans="1:26" s="210" customFormat="1" ht="14.25" customHeight="1" outlineLevel="1" x14ac:dyDescent="0.4">
      <c r="A75" s="285"/>
      <c r="B75" s="75" t="s">
        <v>143</v>
      </c>
      <c r="C75" s="75" t="s">
        <v>121</v>
      </c>
      <c r="D75" s="85" t="s">
        <v>118</v>
      </c>
      <c r="E75" s="366" t="s">
        <v>217</v>
      </c>
      <c r="F75" s="356" t="s">
        <v>206</v>
      </c>
      <c r="G75" s="127"/>
      <c r="H75" s="87"/>
      <c r="I75" s="80"/>
      <c r="J75" s="87"/>
      <c r="K75" s="80">
        <v>2</v>
      </c>
      <c r="L75" s="80">
        <v>1346</v>
      </c>
      <c r="M75" s="80">
        <v>700</v>
      </c>
      <c r="N75" s="80"/>
      <c r="O75" s="87"/>
      <c r="P75" s="80"/>
      <c r="Q75" s="423"/>
      <c r="R75" s="80"/>
      <c r="S75" s="87"/>
      <c r="T75" s="100">
        <f t="shared" ref="T75" si="55">+G75+K75+N75+P75-R75</f>
        <v>2</v>
      </c>
      <c r="U75" s="101">
        <f t="shared" ref="U75" si="56">+J75+M75+O75+Q75-S75</f>
        <v>700</v>
      </c>
      <c r="V75" s="87"/>
      <c r="W75" s="87"/>
      <c r="X75" s="290" t="s">
        <v>113</v>
      </c>
      <c r="Y75" s="324"/>
      <c r="Z75" s="324"/>
    </row>
    <row r="76" spans="1:26" s="210" customFormat="1" ht="14.25" customHeight="1" outlineLevel="1" x14ac:dyDescent="0.4">
      <c r="A76" s="285"/>
      <c r="B76" s="286"/>
      <c r="C76" s="85"/>
      <c r="D76" s="286"/>
      <c r="E76" s="366"/>
      <c r="F76" s="291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80">
        <f t="shared" ref="T76:T77" si="57">+G76+K76+N76+P76-R76</f>
        <v>0</v>
      </c>
      <c r="U76" s="87">
        <f t="shared" ref="U76:U77" si="58">+J76+M76+O76+Q76-S76</f>
        <v>0</v>
      </c>
      <c r="V76" s="289"/>
      <c r="W76" s="289"/>
      <c r="X76" s="290"/>
      <c r="Y76" s="324"/>
      <c r="Z76" s="334"/>
    </row>
    <row r="77" spans="1:26" s="210" customFormat="1" ht="14.25" customHeight="1" outlineLevel="1" x14ac:dyDescent="0.4">
      <c r="A77" s="285"/>
      <c r="B77" s="286"/>
      <c r="C77" s="85"/>
      <c r="D77" s="286"/>
      <c r="E77" s="366"/>
      <c r="F77" s="291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80">
        <f t="shared" si="57"/>
        <v>0</v>
      </c>
      <c r="U77" s="87">
        <f t="shared" si="58"/>
        <v>0</v>
      </c>
      <c r="V77" s="289"/>
      <c r="W77" s="289"/>
      <c r="X77" s="290"/>
      <c r="Y77" s="324"/>
      <c r="Z77" s="334"/>
    </row>
    <row r="78" spans="1:26" s="210" customFormat="1" ht="14.25" customHeight="1" outlineLevel="1" x14ac:dyDescent="0.4">
      <c r="A78" s="285"/>
      <c r="B78" s="286"/>
      <c r="C78" s="85"/>
      <c r="D78" s="286"/>
      <c r="E78" s="366"/>
      <c r="F78" s="291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80">
        <f t="shared" ref="T78:T79" si="59">+G78+K78+N78+P78-R78</f>
        <v>0</v>
      </c>
      <c r="U78" s="87">
        <f t="shared" ref="U78:U79" si="60">+J78+M78+O78+Q78-S78</f>
        <v>0</v>
      </c>
      <c r="V78" s="289"/>
      <c r="W78" s="289"/>
      <c r="X78" s="290"/>
      <c r="Y78" s="324"/>
      <c r="Z78" s="334"/>
    </row>
    <row r="79" spans="1:26" s="210" customFormat="1" ht="14.25" customHeight="1" outlineLevel="1" x14ac:dyDescent="0.4">
      <c r="A79" s="285"/>
      <c r="B79" s="286"/>
      <c r="C79" s="85"/>
      <c r="D79" s="286"/>
      <c r="E79" s="366"/>
      <c r="F79" s="291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80">
        <f t="shared" si="59"/>
        <v>0</v>
      </c>
      <c r="U79" s="87">
        <f t="shared" si="60"/>
        <v>0</v>
      </c>
      <c r="V79" s="289"/>
      <c r="W79" s="289"/>
      <c r="X79" s="290"/>
      <c r="Y79" s="324"/>
      <c r="Z79" s="334"/>
    </row>
    <row r="80" spans="1:26" s="210" customFormat="1" ht="14.25" customHeight="1" outlineLevel="1" x14ac:dyDescent="0.2">
      <c r="A80" s="244"/>
      <c r="B80" s="245"/>
      <c r="C80" s="245"/>
      <c r="D80" s="245"/>
      <c r="E80" s="241" t="s">
        <v>26</v>
      </c>
      <c r="F80" s="241"/>
      <c r="G80" s="237">
        <f t="shared" ref="G80:T80" si="61">SUM(G75:G79)</f>
        <v>0</v>
      </c>
      <c r="H80" s="237">
        <f t="shared" si="61"/>
        <v>0</v>
      </c>
      <c r="I80" s="237">
        <f t="shared" si="61"/>
        <v>0</v>
      </c>
      <c r="J80" s="237">
        <f t="shared" si="61"/>
        <v>0</v>
      </c>
      <c r="K80" s="237">
        <f t="shared" si="61"/>
        <v>2</v>
      </c>
      <c r="L80" s="237">
        <f t="shared" si="61"/>
        <v>1346</v>
      </c>
      <c r="M80" s="237">
        <f t="shared" si="61"/>
        <v>700</v>
      </c>
      <c r="N80" s="237">
        <f t="shared" si="61"/>
        <v>0</v>
      </c>
      <c r="O80" s="237">
        <f t="shared" si="61"/>
        <v>0</v>
      </c>
      <c r="P80" s="237">
        <f t="shared" si="61"/>
        <v>0</v>
      </c>
      <c r="Q80" s="237">
        <f t="shared" si="61"/>
        <v>0</v>
      </c>
      <c r="R80" s="237">
        <f t="shared" si="61"/>
        <v>0</v>
      </c>
      <c r="S80" s="237">
        <f t="shared" si="61"/>
        <v>0</v>
      </c>
      <c r="T80" s="237">
        <f t="shared" si="61"/>
        <v>2</v>
      </c>
      <c r="U80" s="237">
        <f>SUM(U75:U79)</f>
        <v>700</v>
      </c>
      <c r="V80" s="374"/>
      <c r="W80" s="374"/>
      <c r="X80" s="246"/>
      <c r="Y80" s="324"/>
      <c r="Z80" s="334"/>
    </row>
    <row r="81" spans="1:26" ht="14.25" customHeight="1" outlineLevel="1" x14ac:dyDescent="0.2">
      <c r="A81" s="247"/>
      <c r="B81" s="248"/>
      <c r="C81" s="248"/>
      <c r="D81" s="248"/>
      <c r="E81" s="229" t="s">
        <v>48</v>
      </c>
      <c r="F81" s="229"/>
      <c r="G81" s="231">
        <f>+G21+G31+G45+G64+G72+G80+G54</f>
        <v>792</v>
      </c>
      <c r="H81" s="231">
        <f>+H21+H31+H45+H64+H72+H80+H54</f>
        <v>411292</v>
      </c>
      <c r="I81" s="231">
        <f t="shared" ref="I81:U81" si="62">+I21+I31+I45+I64+I72+I80+I54</f>
        <v>0</v>
      </c>
      <c r="J81" s="231">
        <f t="shared" si="62"/>
        <v>246346</v>
      </c>
      <c r="K81" s="231">
        <f t="shared" si="62"/>
        <v>61</v>
      </c>
      <c r="L81" s="231">
        <f t="shared" si="62"/>
        <v>30897</v>
      </c>
      <c r="M81" s="231">
        <f t="shared" si="62"/>
        <v>18746</v>
      </c>
      <c r="N81" s="231">
        <f t="shared" si="62"/>
        <v>0</v>
      </c>
      <c r="O81" s="231">
        <f t="shared" si="62"/>
        <v>0</v>
      </c>
      <c r="P81" s="231">
        <f t="shared" si="62"/>
        <v>0</v>
      </c>
      <c r="Q81" s="231">
        <f t="shared" si="62"/>
        <v>0</v>
      </c>
      <c r="R81" s="231">
        <f t="shared" si="62"/>
        <v>22</v>
      </c>
      <c r="S81" s="231">
        <f t="shared" si="62"/>
        <v>906</v>
      </c>
      <c r="T81" s="231">
        <f t="shared" si="62"/>
        <v>831</v>
      </c>
      <c r="U81" s="393">
        <f t="shared" si="62"/>
        <v>264186</v>
      </c>
      <c r="V81" s="231"/>
      <c r="W81" s="377"/>
      <c r="X81" s="249"/>
      <c r="Y81" s="72"/>
      <c r="Z81" s="72"/>
    </row>
    <row r="82" spans="1:26" ht="14.25" customHeight="1" outlineLevel="1" x14ac:dyDescent="0.2">
      <c r="Y82" s="239"/>
      <c r="Z82" s="239"/>
    </row>
    <row r="83" spans="1:26" ht="10.5" customHeight="1" outlineLevel="1" x14ac:dyDescent="0.2">
      <c r="Y83" s="72"/>
      <c r="Z83" s="72"/>
    </row>
    <row r="84" spans="1:26" ht="14.25" customHeight="1" outlineLevel="1" x14ac:dyDescent="0.2">
      <c r="Y84" s="72"/>
      <c r="Z84" s="89"/>
    </row>
    <row r="85" spans="1:26" s="284" customFormat="1" ht="14.25" customHeight="1" x14ac:dyDescent="0.2">
      <c r="A85" s="115"/>
      <c r="B85" s="116"/>
      <c r="C85" s="116"/>
      <c r="D85" s="116"/>
      <c r="E85" s="116"/>
      <c r="F85" s="121"/>
      <c r="G85" s="118"/>
      <c r="H85" s="117"/>
      <c r="I85" s="117"/>
      <c r="J85" s="117"/>
      <c r="K85" s="118"/>
      <c r="L85" s="117"/>
      <c r="M85" s="117"/>
      <c r="N85" s="118"/>
      <c r="O85" s="117"/>
      <c r="P85" s="118"/>
      <c r="Q85" s="117"/>
      <c r="R85" s="118"/>
      <c r="S85" s="117"/>
      <c r="T85" s="118"/>
      <c r="U85" s="119"/>
      <c r="V85" s="117"/>
      <c r="W85" s="117"/>
      <c r="X85" s="73"/>
      <c r="Y85" s="290"/>
      <c r="Z85" s="290"/>
    </row>
    <row r="86" spans="1:26" s="284" customFormat="1" ht="14.25" customHeight="1" x14ac:dyDescent="0.2">
      <c r="A86" s="115"/>
      <c r="B86" s="116"/>
      <c r="C86" s="116"/>
      <c r="D86" s="116"/>
      <c r="E86" s="116"/>
      <c r="F86" s="121"/>
      <c r="G86" s="118"/>
      <c r="H86" s="117"/>
      <c r="I86" s="117"/>
      <c r="J86" s="117"/>
      <c r="K86" s="118"/>
      <c r="L86" s="117"/>
      <c r="M86" s="117"/>
      <c r="N86" s="118"/>
      <c r="O86" s="117"/>
      <c r="P86" s="118"/>
      <c r="Q86" s="117"/>
      <c r="R86" s="118"/>
      <c r="S86" s="117"/>
      <c r="T86" s="118"/>
      <c r="U86" s="119"/>
      <c r="V86" s="117"/>
      <c r="W86" s="117"/>
      <c r="X86" s="73"/>
      <c r="Y86" s="290"/>
      <c r="Z86" s="290"/>
    </row>
    <row r="87" spans="1:26" ht="14.25" customHeight="1" outlineLevel="1" x14ac:dyDescent="0.2">
      <c r="Y87" s="72"/>
      <c r="Z87" s="72"/>
    </row>
    <row r="88" spans="1:26" ht="13.5" customHeight="1" outlineLevel="1" x14ac:dyDescent="0.2">
      <c r="Y88" s="72"/>
      <c r="Z88" s="72"/>
    </row>
    <row r="89" spans="1:26" ht="14.25" customHeight="1" outlineLevel="1" x14ac:dyDescent="0.2">
      <c r="Y89" s="239"/>
      <c r="Z89" s="239"/>
    </row>
    <row r="90" spans="1:26" ht="10.5" customHeight="1" outlineLevel="1" x14ac:dyDescent="0.2">
      <c r="Y90" s="72"/>
      <c r="Z90" s="72"/>
    </row>
    <row r="91" spans="1:26" ht="14.25" customHeight="1" outlineLevel="1" x14ac:dyDescent="0.2">
      <c r="Y91" s="72"/>
      <c r="Z91" s="89"/>
    </row>
    <row r="92" spans="1:26" s="284" customFormat="1" ht="14.25" customHeight="1" x14ac:dyDescent="0.2">
      <c r="A92" s="115"/>
      <c r="B92" s="116"/>
      <c r="C92" s="116"/>
      <c r="D92" s="116"/>
      <c r="E92" s="116"/>
      <c r="F92" s="121"/>
      <c r="G92" s="118"/>
      <c r="H92" s="117"/>
      <c r="I92" s="117"/>
      <c r="J92" s="117"/>
      <c r="K92" s="118"/>
      <c r="L92" s="117"/>
      <c r="M92" s="117"/>
      <c r="N92" s="118"/>
      <c r="O92" s="117"/>
      <c r="P92" s="118"/>
      <c r="Q92" s="117"/>
      <c r="R92" s="118"/>
      <c r="S92" s="117"/>
      <c r="T92" s="118"/>
      <c r="U92" s="119"/>
      <c r="V92" s="117"/>
      <c r="W92" s="117"/>
      <c r="X92" s="73"/>
      <c r="Y92" s="290"/>
      <c r="Z92" s="290"/>
    </row>
    <row r="93" spans="1:26" s="284" customFormat="1" ht="14.25" customHeight="1" x14ac:dyDescent="0.2">
      <c r="A93" s="115"/>
      <c r="B93" s="116"/>
      <c r="C93" s="116"/>
      <c r="D93" s="116"/>
      <c r="E93" s="116"/>
      <c r="F93" s="121"/>
      <c r="G93" s="118"/>
      <c r="H93" s="117"/>
      <c r="I93" s="117"/>
      <c r="J93" s="117"/>
      <c r="K93" s="118"/>
      <c r="L93" s="117"/>
      <c r="M93" s="117"/>
      <c r="N93" s="118"/>
      <c r="O93" s="117"/>
      <c r="P93" s="118"/>
      <c r="Q93" s="117"/>
      <c r="R93" s="118"/>
      <c r="S93" s="117"/>
      <c r="T93" s="118"/>
      <c r="U93" s="119"/>
      <c r="V93" s="117"/>
      <c r="W93" s="117"/>
      <c r="X93" s="73"/>
      <c r="Y93" s="290"/>
      <c r="Z93" s="290"/>
    </row>
    <row r="94" spans="1:26" s="284" customFormat="1" ht="14.25" customHeight="1" x14ac:dyDescent="0.2">
      <c r="A94" s="115"/>
      <c r="B94" s="116"/>
      <c r="C94" s="116"/>
      <c r="D94" s="116"/>
      <c r="E94" s="116"/>
      <c r="F94" s="121"/>
      <c r="G94" s="118"/>
      <c r="H94" s="117"/>
      <c r="I94" s="117"/>
      <c r="J94" s="117"/>
      <c r="K94" s="118"/>
      <c r="L94" s="117"/>
      <c r="M94" s="117"/>
      <c r="N94" s="118"/>
      <c r="O94" s="117"/>
      <c r="P94" s="118"/>
      <c r="Q94" s="117"/>
      <c r="R94" s="118"/>
      <c r="S94" s="117"/>
      <c r="T94" s="118"/>
      <c r="U94" s="119"/>
      <c r="V94" s="117"/>
      <c r="W94" s="117"/>
      <c r="X94" s="73"/>
      <c r="Y94" s="290"/>
      <c r="Z94" s="290"/>
    </row>
    <row r="95" spans="1:26" ht="14.25" customHeight="1" outlineLevel="1" x14ac:dyDescent="0.2">
      <c r="Y95" s="239"/>
      <c r="Z95" s="239"/>
    </row>
    <row r="96" spans="1:26" ht="14.25" customHeight="1" outlineLevel="1" x14ac:dyDescent="0.2">
      <c r="Y96" s="72"/>
      <c r="Z96" s="72"/>
    </row>
    <row r="97" spans="1:26" ht="14.25" customHeight="1" outlineLevel="1" x14ac:dyDescent="0.2">
      <c r="Y97" s="72"/>
      <c r="Z97" s="89"/>
    </row>
    <row r="98" spans="1:26" s="284" customFormat="1" ht="14.25" customHeight="1" x14ac:dyDescent="0.2">
      <c r="A98" s="115"/>
      <c r="B98" s="116"/>
      <c r="C98" s="116"/>
      <c r="D98" s="116"/>
      <c r="E98" s="116"/>
      <c r="F98" s="121"/>
      <c r="G98" s="118"/>
      <c r="H98" s="117"/>
      <c r="I98" s="117"/>
      <c r="J98" s="117"/>
      <c r="K98" s="118"/>
      <c r="L98" s="117"/>
      <c r="M98" s="117"/>
      <c r="N98" s="118"/>
      <c r="O98" s="117"/>
      <c r="P98" s="118"/>
      <c r="Q98" s="117"/>
      <c r="R98" s="118"/>
      <c r="S98" s="117"/>
      <c r="T98" s="118"/>
      <c r="U98" s="119"/>
      <c r="V98" s="117"/>
      <c r="W98" s="117"/>
      <c r="X98" s="73"/>
      <c r="Y98" s="290"/>
      <c r="Z98" s="290"/>
    </row>
    <row r="99" spans="1:26" ht="14.25" customHeight="1" outlineLevel="1" x14ac:dyDescent="0.2">
      <c r="Y99" s="72"/>
      <c r="Z99" s="63"/>
    </row>
    <row r="100" spans="1:26" ht="11.25" customHeight="1" outlineLevel="1" x14ac:dyDescent="0.2">
      <c r="Y100" s="378"/>
      <c r="Z100" s="381"/>
    </row>
    <row r="101" spans="1:26" x14ac:dyDescent="0.2">
      <c r="Y101" s="379"/>
      <c r="Z101" s="382"/>
    </row>
    <row r="102" spans="1:26" ht="14.25" customHeight="1" outlineLevel="1" x14ac:dyDescent="0.2">
      <c r="Y102" s="72"/>
      <c r="Z102" s="72"/>
    </row>
    <row r="103" spans="1:26" ht="14.25" customHeight="1" outlineLevel="1" x14ac:dyDescent="0.2">
      <c r="Y103" s="72"/>
      <c r="Z103" s="89"/>
    </row>
    <row r="104" spans="1:26" s="284" customFormat="1" ht="14.25" customHeight="1" x14ac:dyDescent="0.2">
      <c r="A104" s="115"/>
      <c r="B104" s="116"/>
      <c r="C104" s="116"/>
      <c r="D104" s="116"/>
      <c r="E104" s="116"/>
      <c r="F104" s="121"/>
      <c r="G104" s="118"/>
      <c r="H104" s="117"/>
      <c r="I104" s="117"/>
      <c r="J104" s="117"/>
      <c r="K104" s="118"/>
      <c r="L104" s="117"/>
      <c r="M104" s="117"/>
      <c r="N104" s="118"/>
      <c r="O104" s="117"/>
      <c r="P104" s="118"/>
      <c r="Q104" s="117"/>
      <c r="R104" s="118"/>
      <c r="S104" s="117"/>
      <c r="T104" s="118"/>
      <c r="U104" s="119"/>
      <c r="V104" s="117"/>
      <c r="W104" s="117"/>
      <c r="X104" s="73"/>
      <c r="Y104" s="290"/>
      <c r="Z104" s="290"/>
    </row>
    <row r="105" spans="1:26" s="284" customFormat="1" ht="14.25" customHeight="1" x14ac:dyDescent="0.2">
      <c r="A105" s="115"/>
      <c r="B105" s="116"/>
      <c r="C105" s="116"/>
      <c r="D105" s="116"/>
      <c r="E105" s="116"/>
      <c r="F105" s="121"/>
      <c r="G105" s="118"/>
      <c r="H105" s="117"/>
      <c r="I105" s="117"/>
      <c r="J105" s="117"/>
      <c r="K105" s="118"/>
      <c r="L105" s="117"/>
      <c r="M105" s="117"/>
      <c r="N105" s="118"/>
      <c r="O105" s="117"/>
      <c r="P105" s="118"/>
      <c r="Q105" s="117"/>
      <c r="R105" s="118"/>
      <c r="S105" s="117"/>
      <c r="T105" s="118"/>
      <c r="U105" s="119"/>
      <c r="V105" s="117"/>
      <c r="W105" s="117"/>
      <c r="X105" s="73"/>
      <c r="Y105" s="290"/>
      <c r="Z105" s="290"/>
    </row>
    <row r="106" spans="1:26" s="284" customFormat="1" ht="14.25" customHeight="1" x14ac:dyDescent="0.2">
      <c r="A106" s="115"/>
      <c r="B106" s="116"/>
      <c r="C106" s="116"/>
      <c r="D106" s="116"/>
      <c r="E106" s="116"/>
      <c r="F106" s="121"/>
      <c r="G106" s="118"/>
      <c r="H106" s="117"/>
      <c r="I106" s="117"/>
      <c r="J106" s="117"/>
      <c r="K106" s="118"/>
      <c r="L106" s="117"/>
      <c r="M106" s="117"/>
      <c r="N106" s="118"/>
      <c r="O106" s="117"/>
      <c r="P106" s="118"/>
      <c r="Q106" s="117"/>
      <c r="R106" s="118"/>
      <c r="S106" s="117"/>
      <c r="T106" s="118"/>
      <c r="U106" s="119"/>
      <c r="V106" s="117"/>
      <c r="W106" s="117"/>
      <c r="X106" s="73"/>
      <c r="Y106" s="290"/>
      <c r="Z106" s="290"/>
    </row>
    <row r="107" spans="1:26" x14ac:dyDescent="0.2">
      <c r="Y107" s="379"/>
      <c r="Z107" s="382"/>
    </row>
    <row r="108" spans="1:26" x14ac:dyDescent="0.2">
      <c r="Y108" s="380"/>
      <c r="Z108" s="383"/>
    </row>
  </sheetData>
  <autoFilter ref="A4:AC10">
    <sortState ref="A5:AC36">
      <sortCondition ref="D4:D10"/>
    </sortState>
  </autoFilter>
  <mergeCells count="17">
    <mergeCell ref="Z2:Z3"/>
    <mergeCell ref="P2:Q2"/>
    <mergeCell ref="R2:S2"/>
    <mergeCell ref="T2:U2"/>
    <mergeCell ref="V2:W2"/>
    <mergeCell ref="X2:X3"/>
    <mergeCell ref="Y2:Y3"/>
    <mergeCell ref="A1:X1"/>
    <mergeCell ref="A2:A3"/>
    <mergeCell ref="B2:B3"/>
    <mergeCell ref="C2:C3"/>
    <mergeCell ref="D2:D3"/>
    <mergeCell ref="E2:E3"/>
    <mergeCell ref="F2:F3"/>
    <mergeCell ref="G2:J2"/>
    <mergeCell ref="K2:M2"/>
    <mergeCell ref="N2:O2"/>
  </mergeCells>
  <printOptions horizontalCentered="1"/>
  <pageMargins left="0.15748031496062992" right="0.15748031496062992" top="0.74803149606299213" bottom="0.51181102362204722" header="0.51181102362204722" footer="0.31496062992125984"/>
  <pageSetup paperSize="9" scale="95" orientation="landscape" r:id="rId1"/>
  <headerFooter alignWithMargins="0">
    <oddFooter>&amp;A&amp;Rหน้าที่ &amp;P</oddFooter>
  </headerFooter>
  <rowBreaks count="2" manualBreakCount="2">
    <brk id="22" max="23" man="1"/>
    <brk id="54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105"/>
  <sheetViews>
    <sheetView view="pageBreakPreview" zoomScale="130" zoomScaleNormal="130" zoomScaleSheetLayoutView="130" workbookViewId="0">
      <pane ySplit="4" topLeftCell="A5" activePane="bottomLeft" state="frozen"/>
      <selection activeCell="O107" sqref="O107"/>
      <selection pane="bottomLeft" activeCell="B14" sqref="B14:X14"/>
    </sheetView>
  </sheetViews>
  <sheetFormatPr defaultColWidth="9.140625" defaultRowHeight="12.75" outlineLevelRow="1" x14ac:dyDescent="0.2"/>
  <cols>
    <col min="1" max="1" width="3" style="115" customWidth="1"/>
    <col min="2" max="3" width="5" style="116" customWidth="1"/>
    <col min="4" max="4" width="5.42578125" style="116" customWidth="1"/>
    <col min="5" max="5" width="14.42578125" style="116" customWidth="1"/>
    <col min="6" max="6" width="6.5703125" style="121" customWidth="1"/>
    <col min="7" max="7" width="3.7109375" style="118" customWidth="1"/>
    <col min="8" max="8" width="8.140625" style="117" customWidth="1"/>
    <col min="9" max="9" width="5" style="117" customWidth="1"/>
    <col min="10" max="10" width="7.85546875" style="117" customWidth="1"/>
    <col min="11" max="11" width="3" style="118" customWidth="1"/>
    <col min="12" max="12" width="5.85546875" style="117" customWidth="1"/>
    <col min="13" max="13" width="5.7109375" style="117" customWidth="1"/>
    <col min="14" max="14" width="3.28515625" style="118" customWidth="1"/>
    <col min="15" max="15" width="5.28515625" style="117" customWidth="1"/>
    <col min="16" max="16" width="3.28515625" style="118" customWidth="1"/>
    <col min="17" max="17" width="6.7109375" style="117" customWidth="1"/>
    <col min="18" max="18" width="3.5703125" style="118" customWidth="1"/>
    <col min="19" max="19" width="6.42578125" style="117" customWidth="1"/>
    <col min="20" max="20" width="4.140625" style="118" customWidth="1"/>
    <col min="21" max="21" width="8.42578125" style="119" customWidth="1"/>
    <col min="22" max="22" width="4.7109375" style="117" customWidth="1"/>
    <col min="23" max="23" width="5.28515625" style="117" customWidth="1"/>
    <col min="24" max="24" width="10" style="73" customWidth="1"/>
    <col min="25" max="25" width="6.7109375" style="120" customWidth="1"/>
    <col min="26" max="26" width="5.42578125" style="120" customWidth="1"/>
    <col min="27" max="27" width="10.28515625" style="73" bestFit="1" customWidth="1"/>
    <col min="28" max="28" width="3" style="73" customWidth="1"/>
    <col min="29" max="16384" width="9.140625" style="73"/>
  </cols>
  <sheetData>
    <row r="1" spans="1:29" s="4" customFormat="1" ht="21" customHeight="1" x14ac:dyDescent="0.45">
      <c r="A1" s="479" t="s">
        <v>129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1"/>
      <c r="Z1" s="2"/>
      <c r="AA1" s="3"/>
      <c r="AB1" s="3"/>
    </row>
    <row r="2" spans="1:29" s="4" customFormat="1" ht="18" x14ac:dyDescent="0.4">
      <c r="A2" s="480" t="s">
        <v>0</v>
      </c>
      <c r="B2" s="482" t="s">
        <v>1</v>
      </c>
      <c r="C2" s="482" t="s">
        <v>2</v>
      </c>
      <c r="D2" s="484" t="s">
        <v>3</v>
      </c>
      <c r="E2" s="484" t="s">
        <v>4</v>
      </c>
      <c r="F2" s="484" t="s">
        <v>5</v>
      </c>
      <c r="G2" s="486" t="s">
        <v>6</v>
      </c>
      <c r="H2" s="487"/>
      <c r="I2" s="487"/>
      <c r="J2" s="488"/>
      <c r="K2" s="486" t="s">
        <v>7</v>
      </c>
      <c r="L2" s="487"/>
      <c r="M2" s="488"/>
      <c r="N2" s="492" t="s">
        <v>8</v>
      </c>
      <c r="O2" s="493"/>
      <c r="P2" s="492" t="s">
        <v>9</v>
      </c>
      <c r="Q2" s="493"/>
      <c r="R2" s="500" t="s">
        <v>10</v>
      </c>
      <c r="S2" s="501"/>
      <c r="T2" s="502" t="s">
        <v>11</v>
      </c>
      <c r="U2" s="503"/>
      <c r="V2" s="502" t="s">
        <v>12</v>
      </c>
      <c r="W2" s="504"/>
      <c r="X2" s="505" t="s">
        <v>13</v>
      </c>
      <c r="Y2" s="507" t="s">
        <v>14</v>
      </c>
      <c r="Z2" s="494" t="s">
        <v>15</v>
      </c>
      <c r="AA2" s="3"/>
      <c r="AB2" s="3"/>
      <c r="AC2" s="3"/>
    </row>
    <row r="3" spans="1:29" s="4" customFormat="1" ht="18" x14ac:dyDescent="0.4">
      <c r="A3" s="481"/>
      <c r="B3" s="483"/>
      <c r="C3" s="483"/>
      <c r="D3" s="485"/>
      <c r="E3" s="485"/>
      <c r="F3" s="485"/>
      <c r="G3" s="5" t="s">
        <v>16</v>
      </c>
      <c r="H3" s="6" t="s">
        <v>17</v>
      </c>
      <c r="I3" s="6" t="s">
        <v>18</v>
      </c>
      <c r="J3" s="6" t="s">
        <v>19</v>
      </c>
      <c r="K3" s="7" t="s">
        <v>16</v>
      </c>
      <c r="L3" s="6" t="s">
        <v>17</v>
      </c>
      <c r="M3" s="6" t="s">
        <v>19</v>
      </c>
      <c r="N3" s="7" t="s">
        <v>16</v>
      </c>
      <c r="O3" s="8" t="s">
        <v>19</v>
      </c>
      <c r="P3" s="9" t="s">
        <v>16</v>
      </c>
      <c r="Q3" s="8" t="s">
        <v>19</v>
      </c>
      <c r="R3" s="5" t="s">
        <v>16</v>
      </c>
      <c r="S3" s="6" t="s">
        <v>20</v>
      </c>
      <c r="T3" s="10" t="s">
        <v>16</v>
      </c>
      <c r="U3" s="11"/>
      <c r="V3" s="12" t="s">
        <v>21</v>
      </c>
      <c r="W3" s="12" t="s">
        <v>22</v>
      </c>
      <c r="X3" s="506"/>
      <c r="Y3" s="508"/>
      <c r="Z3" s="495"/>
      <c r="AA3" s="3"/>
      <c r="AB3" s="3"/>
      <c r="AC3" s="3"/>
    </row>
    <row r="4" spans="1:29" s="4" customFormat="1" ht="18" x14ac:dyDescent="0.4">
      <c r="A4" s="13"/>
      <c r="B4" s="14"/>
      <c r="C4" s="14"/>
      <c r="D4" s="15"/>
      <c r="E4" s="15"/>
      <c r="F4" s="15"/>
      <c r="G4" s="16"/>
      <c r="H4" s="17"/>
      <c r="I4" s="17"/>
      <c r="J4" s="17"/>
      <c r="K4" s="18"/>
      <c r="L4" s="17"/>
      <c r="M4" s="17"/>
      <c r="N4" s="18"/>
      <c r="O4" s="19"/>
      <c r="P4" s="20"/>
      <c r="Q4" s="19"/>
      <c r="R4" s="16"/>
      <c r="S4" s="17"/>
      <c r="T4" s="21"/>
      <c r="U4" s="22"/>
      <c r="V4" s="23"/>
      <c r="W4" s="23"/>
      <c r="X4" s="24"/>
      <c r="Y4" s="25"/>
      <c r="Z4" s="26"/>
      <c r="AA4" s="3"/>
      <c r="AB4" s="3"/>
      <c r="AC4" s="3"/>
    </row>
    <row r="5" spans="1:29" ht="18" outlineLevel="1" x14ac:dyDescent="0.4">
      <c r="A5" s="84"/>
      <c r="B5" s="85"/>
      <c r="C5" s="85"/>
      <c r="D5" s="85"/>
      <c r="E5" s="123" t="s">
        <v>101</v>
      </c>
      <c r="F5" s="86"/>
      <c r="G5" s="80"/>
      <c r="H5" s="87"/>
      <c r="I5" s="80"/>
      <c r="J5" s="87"/>
      <c r="K5" s="80"/>
      <c r="L5" s="80"/>
      <c r="M5" s="80"/>
      <c r="N5" s="80"/>
      <c r="O5" s="87"/>
      <c r="P5" s="80"/>
      <c r="Q5" s="87"/>
      <c r="R5" s="80"/>
      <c r="S5" s="87"/>
      <c r="T5" s="80"/>
      <c r="U5" s="87"/>
      <c r="V5" s="87"/>
      <c r="W5" s="87"/>
      <c r="X5" s="72"/>
      <c r="Y5" s="72"/>
      <c r="Z5" s="72"/>
    </row>
    <row r="6" spans="1:29" s="78" customFormat="1" ht="18" x14ac:dyDescent="0.4">
      <c r="A6" s="74"/>
      <c r="B6" s="75" t="s">
        <v>143</v>
      </c>
      <c r="C6" s="75" t="s">
        <v>120</v>
      </c>
      <c r="D6" s="75" t="s">
        <v>115</v>
      </c>
      <c r="E6" s="478" t="s">
        <v>153</v>
      </c>
      <c r="F6" s="356" t="s">
        <v>160</v>
      </c>
      <c r="G6" s="357"/>
      <c r="H6" s="51"/>
      <c r="I6" s="51"/>
      <c r="J6" s="51"/>
      <c r="K6" s="50">
        <v>5</v>
      </c>
      <c r="L6" s="51">
        <v>2009</v>
      </c>
      <c r="M6" s="51">
        <v>1199</v>
      </c>
      <c r="N6" s="50"/>
      <c r="O6" s="51"/>
      <c r="P6" s="50"/>
      <c r="Q6" s="421"/>
      <c r="R6" s="50"/>
      <c r="S6" s="51"/>
      <c r="T6" s="100">
        <f t="shared" ref="T6" si="0">+G6+K6+N6+P6-R6</f>
        <v>5</v>
      </c>
      <c r="U6" s="101">
        <f t="shared" ref="U6" si="1">+J6+M6+O6+Q6-S6</f>
        <v>1199</v>
      </c>
      <c r="V6" s="51"/>
      <c r="W6" s="51"/>
      <c r="X6" s="77" t="s">
        <v>113</v>
      </c>
      <c r="Y6" s="77"/>
      <c r="Z6" s="77"/>
    </row>
    <row r="7" spans="1:29" s="78" customFormat="1" ht="18" x14ac:dyDescent="0.4">
      <c r="A7" s="74"/>
      <c r="B7" s="75"/>
      <c r="C7" s="75"/>
      <c r="D7" s="75"/>
      <c r="E7" s="402"/>
      <c r="F7" s="76"/>
      <c r="G7" s="50"/>
      <c r="H7" s="51"/>
      <c r="I7" s="50"/>
      <c r="J7" s="51"/>
      <c r="K7" s="50"/>
      <c r="L7" s="50"/>
      <c r="M7" s="50"/>
      <c r="N7" s="50"/>
      <c r="O7" s="50"/>
      <c r="P7" s="50"/>
      <c r="Q7" s="421"/>
      <c r="R7" s="50"/>
      <c r="S7" s="50"/>
      <c r="T7" s="288">
        <f t="shared" ref="T7:T8" si="2">+G7+K7+N7+P7-R7</f>
        <v>0</v>
      </c>
      <c r="U7" s="289">
        <f t="shared" ref="U7:U8" si="3">+J7+M7+O7+Q7-S7</f>
        <v>0</v>
      </c>
      <c r="V7" s="51"/>
      <c r="W7" s="51"/>
      <c r="X7" s="77"/>
      <c r="Y7" s="77"/>
      <c r="Z7" s="77"/>
    </row>
    <row r="8" spans="1:29" s="78" customFormat="1" ht="18" x14ac:dyDescent="0.4">
      <c r="A8" s="285"/>
      <c r="B8" s="286"/>
      <c r="C8" s="75"/>
      <c r="D8" s="286"/>
      <c r="E8" s="402"/>
      <c r="F8" s="76"/>
      <c r="G8" s="288"/>
      <c r="H8" s="289"/>
      <c r="I8" s="288"/>
      <c r="J8" s="289"/>
      <c r="K8" s="288"/>
      <c r="L8" s="288"/>
      <c r="M8" s="288"/>
      <c r="N8" s="288"/>
      <c r="O8" s="288"/>
      <c r="P8" s="288"/>
      <c r="Q8" s="288"/>
      <c r="R8" s="288"/>
      <c r="S8" s="288"/>
      <c r="T8" s="288">
        <f t="shared" si="2"/>
        <v>0</v>
      </c>
      <c r="U8" s="289">
        <f t="shared" si="3"/>
        <v>0</v>
      </c>
      <c r="V8" s="289"/>
      <c r="W8" s="289"/>
      <c r="X8" s="77"/>
      <c r="Y8" s="77"/>
      <c r="Z8" s="77"/>
    </row>
    <row r="9" spans="1:29" ht="18" outlineLevel="1" x14ac:dyDescent="0.2">
      <c r="A9" s="98"/>
      <c r="B9" s="93"/>
      <c r="C9" s="93"/>
      <c r="D9" s="85"/>
      <c r="E9" s="45"/>
      <c r="F9" s="99"/>
      <c r="G9" s="80"/>
      <c r="H9" s="87"/>
      <c r="I9" s="80"/>
      <c r="J9" s="80"/>
      <c r="K9" s="80"/>
      <c r="L9" s="80"/>
      <c r="M9" s="80"/>
      <c r="N9" s="80"/>
      <c r="O9" s="87"/>
      <c r="P9" s="80"/>
      <c r="Q9" s="87"/>
      <c r="R9" s="80"/>
      <c r="S9" s="87"/>
      <c r="T9" s="288">
        <f t="shared" ref="T9:T10" si="4">+G9+K9+N9+P9-R9</f>
        <v>0</v>
      </c>
      <c r="U9" s="289">
        <f t="shared" ref="U9:U10" si="5">+J9+M9+O9+Q9-S9</f>
        <v>0</v>
      </c>
      <c r="V9" s="87"/>
      <c r="W9" s="87"/>
      <c r="X9" s="72"/>
      <c r="Y9" s="72"/>
      <c r="Z9" s="72"/>
    </row>
    <row r="10" spans="1:29" s="103" customFormat="1" ht="18" outlineLevel="1" x14ac:dyDescent="0.2">
      <c r="A10" s="335"/>
      <c r="B10" s="336"/>
      <c r="C10" s="336"/>
      <c r="D10" s="336"/>
      <c r="E10" s="319"/>
      <c r="F10" s="337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1"/>
      <c r="R10" s="100"/>
      <c r="S10" s="101"/>
      <c r="T10" s="288">
        <f t="shared" si="4"/>
        <v>0</v>
      </c>
      <c r="U10" s="289">
        <f t="shared" si="5"/>
        <v>0</v>
      </c>
      <c r="V10" s="101"/>
      <c r="W10" s="101"/>
      <c r="X10" s="338"/>
      <c r="Y10" s="292"/>
      <c r="Z10" s="102"/>
    </row>
    <row r="11" spans="1:29" s="103" customFormat="1" ht="18" outlineLevel="1" x14ac:dyDescent="0.4">
      <c r="A11" s="234"/>
      <c r="B11" s="235"/>
      <c r="C11" s="235"/>
      <c r="D11" s="235"/>
      <c r="E11" s="139" t="s">
        <v>26</v>
      </c>
      <c r="F11" s="242"/>
      <c r="G11" s="237">
        <f t="shared" ref="G11:T11" si="6">SUM(G6:G10)</f>
        <v>0</v>
      </c>
      <c r="H11" s="237">
        <f t="shared" si="6"/>
        <v>0</v>
      </c>
      <c r="I11" s="237">
        <f t="shared" si="6"/>
        <v>0</v>
      </c>
      <c r="J11" s="237">
        <f t="shared" si="6"/>
        <v>0</v>
      </c>
      <c r="K11" s="237">
        <f t="shared" si="6"/>
        <v>5</v>
      </c>
      <c r="L11" s="237">
        <f t="shared" si="6"/>
        <v>2009</v>
      </c>
      <c r="M11" s="237">
        <f t="shared" si="6"/>
        <v>1199</v>
      </c>
      <c r="N11" s="237">
        <f t="shared" si="6"/>
        <v>0</v>
      </c>
      <c r="O11" s="237">
        <f t="shared" si="6"/>
        <v>0</v>
      </c>
      <c r="P11" s="237">
        <f t="shared" si="6"/>
        <v>0</v>
      </c>
      <c r="Q11" s="237">
        <f t="shared" si="6"/>
        <v>0</v>
      </c>
      <c r="R11" s="237">
        <f t="shared" si="6"/>
        <v>0</v>
      </c>
      <c r="S11" s="237">
        <f t="shared" si="6"/>
        <v>0</v>
      </c>
      <c r="T11" s="237">
        <f t="shared" si="6"/>
        <v>5</v>
      </c>
      <c r="U11" s="237">
        <f>SUM(U6:U10)</f>
        <v>1199</v>
      </c>
      <c r="V11" s="238"/>
      <c r="W11" s="238"/>
      <c r="X11" s="239"/>
      <c r="Y11" s="102"/>
      <c r="Z11" s="102"/>
    </row>
    <row r="12" spans="1:29" s="103" customFormat="1" ht="18" outlineLevel="1" x14ac:dyDescent="0.4">
      <c r="A12" s="285"/>
      <c r="B12" s="286"/>
      <c r="C12" s="286"/>
      <c r="D12" s="286"/>
      <c r="E12" s="79"/>
      <c r="F12" s="299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W12" s="289"/>
      <c r="X12" s="290"/>
      <c r="Y12" s="102"/>
      <c r="Z12" s="102"/>
    </row>
    <row r="13" spans="1:29" s="103" customFormat="1" ht="18" outlineLevel="1" x14ac:dyDescent="0.4">
      <c r="A13" s="84"/>
      <c r="B13" s="85"/>
      <c r="C13" s="85"/>
      <c r="D13" s="85"/>
      <c r="E13" s="123" t="s">
        <v>67</v>
      </c>
      <c r="F13" s="86"/>
      <c r="G13" s="80"/>
      <c r="H13" s="87"/>
      <c r="I13" s="80"/>
      <c r="J13" s="87"/>
      <c r="K13" s="80"/>
      <c r="L13" s="80"/>
      <c r="M13" s="80"/>
      <c r="N13" s="80"/>
      <c r="O13" s="87"/>
      <c r="P13" s="80"/>
      <c r="Q13" s="87"/>
      <c r="R13" s="80"/>
      <c r="S13" s="87"/>
      <c r="T13" s="80"/>
      <c r="U13" s="87"/>
      <c r="V13" s="87"/>
      <c r="W13" s="87"/>
      <c r="X13" s="72"/>
      <c r="Y13" s="102"/>
      <c r="Z13" s="102"/>
    </row>
    <row r="14" spans="1:29" s="209" customFormat="1" ht="18" outlineLevel="1" x14ac:dyDescent="0.4">
      <c r="A14" s="74"/>
      <c r="B14" s="75" t="s">
        <v>143</v>
      </c>
      <c r="C14" s="75" t="s">
        <v>120</v>
      </c>
      <c r="D14" s="75" t="s">
        <v>111</v>
      </c>
      <c r="E14" s="478" t="s">
        <v>159</v>
      </c>
      <c r="F14" s="356" t="s">
        <v>160</v>
      </c>
      <c r="G14" s="357"/>
      <c r="H14" s="51"/>
      <c r="I14" s="51"/>
      <c r="J14" s="51"/>
      <c r="K14" s="50">
        <v>1</v>
      </c>
      <c r="L14" s="51">
        <v>645</v>
      </c>
      <c r="M14" s="51">
        <v>495</v>
      </c>
      <c r="N14" s="50"/>
      <c r="O14" s="51"/>
      <c r="P14" s="50"/>
      <c r="Q14" s="421"/>
      <c r="R14" s="50"/>
      <c r="S14" s="51"/>
      <c r="T14" s="100">
        <f t="shared" ref="T14" si="7">+G14+K14+N14+P14-R14</f>
        <v>1</v>
      </c>
      <c r="U14" s="101">
        <f t="shared" ref="U14" si="8">+J14+M14+O14+Q14-S14</f>
        <v>495</v>
      </c>
      <c r="V14" s="51"/>
      <c r="W14" s="51"/>
      <c r="X14" s="77" t="s">
        <v>113</v>
      </c>
      <c r="Y14" s="339"/>
      <c r="Z14" s="339"/>
    </row>
    <row r="15" spans="1:29" s="209" customFormat="1" ht="18" outlineLevel="1" x14ac:dyDescent="0.4">
      <c r="A15" s="74"/>
      <c r="B15" s="75"/>
      <c r="C15" s="75"/>
      <c r="D15" s="75"/>
      <c r="E15" s="443"/>
      <c r="F15" s="76"/>
      <c r="G15" s="50"/>
      <c r="H15" s="51"/>
      <c r="I15" s="50"/>
      <c r="J15" s="51"/>
      <c r="K15" s="50"/>
      <c r="L15" s="50"/>
      <c r="M15" s="50"/>
      <c r="N15" s="50"/>
      <c r="O15" s="50"/>
      <c r="P15" s="50"/>
      <c r="Q15" s="421"/>
      <c r="R15" s="50"/>
      <c r="S15" s="50"/>
      <c r="T15" s="288">
        <f t="shared" ref="T15:T16" si="9">+G15+K15+N15+P15-R15</f>
        <v>0</v>
      </c>
      <c r="U15" s="289">
        <f t="shared" ref="U15:U16" si="10">+J15+M15+O15+Q15-S15</f>
        <v>0</v>
      </c>
      <c r="V15" s="51"/>
      <c r="W15" s="51"/>
      <c r="X15" s="77"/>
      <c r="Y15" s="339"/>
      <c r="Z15" s="339"/>
    </row>
    <row r="16" spans="1:29" s="209" customFormat="1" ht="18" outlineLevel="1" x14ac:dyDescent="0.4">
      <c r="A16" s="74"/>
      <c r="B16" s="75"/>
      <c r="C16" s="75"/>
      <c r="D16" s="75"/>
      <c r="E16" s="366"/>
      <c r="F16" s="76"/>
      <c r="G16" s="50"/>
      <c r="H16" s="289"/>
      <c r="I16" s="288"/>
      <c r="J16" s="289"/>
      <c r="K16" s="288"/>
      <c r="L16" s="289"/>
      <c r="M16" s="289"/>
      <c r="N16" s="288"/>
      <c r="O16" s="289"/>
      <c r="P16" s="288"/>
      <c r="Q16" s="289"/>
      <c r="R16" s="288"/>
      <c r="S16" s="289"/>
      <c r="T16" s="288">
        <f t="shared" si="9"/>
        <v>0</v>
      </c>
      <c r="U16" s="289">
        <f t="shared" si="10"/>
        <v>0</v>
      </c>
      <c r="V16" s="289"/>
      <c r="W16" s="289"/>
      <c r="X16" s="290"/>
      <c r="Y16" s="339"/>
      <c r="Z16" s="339"/>
    </row>
    <row r="17" spans="1:106" ht="18" outlineLevel="1" x14ac:dyDescent="0.2">
      <c r="A17" s="98"/>
      <c r="B17" s="93"/>
      <c r="C17" s="93"/>
      <c r="D17" s="93"/>
      <c r="E17" s="90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  <c r="R17" s="100"/>
      <c r="S17" s="101"/>
      <c r="T17" s="288">
        <f t="shared" ref="T17" si="11">+G17+K17+N17+P17-R17</f>
        <v>0</v>
      </c>
      <c r="U17" s="289">
        <f t="shared" ref="U17" si="12">+J17+M17+O17+Q17-S17</f>
        <v>0</v>
      </c>
      <c r="V17" s="101"/>
      <c r="W17" s="101"/>
      <c r="X17" s="122"/>
      <c r="Y17" s="239"/>
      <c r="Z17" s="239"/>
    </row>
    <row r="18" spans="1:106" s="284" customFormat="1" ht="18" outlineLevel="1" x14ac:dyDescent="0.4">
      <c r="A18" s="234"/>
      <c r="B18" s="235"/>
      <c r="C18" s="235"/>
      <c r="D18" s="235"/>
      <c r="E18" s="139" t="s">
        <v>26</v>
      </c>
      <c r="F18" s="242"/>
      <c r="G18" s="237">
        <f t="shared" ref="G18:U18" si="13">SUM(G14:G17)</f>
        <v>0</v>
      </c>
      <c r="H18" s="237">
        <f t="shared" si="13"/>
        <v>0</v>
      </c>
      <c r="I18" s="237">
        <f t="shared" si="13"/>
        <v>0</v>
      </c>
      <c r="J18" s="237">
        <f t="shared" si="13"/>
        <v>0</v>
      </c>
      <c r="K18" s="237">
        <f t="shared" si="13"/>
        <v>1</v>
      </c>
      <c r="L18" s="237">
        <f t="shared" si="13"/>
        <v>645</v>
      </c>
      <c r="M18" s="237">
        <f t="shared" si="13"/>
        <v>495</v>
      </c>
      <c r="N18" s="237">
        <f t="shared" si="13"/>
        <v>0</v>
      </c>
      <c r="O18" s="237">
        <f t="shared" si="13"/>
        <v>0</v>
      </c>
      <c r="P18" s="237">
        <f t="shared" si="13"/>
        <v>0</v>
      </c>
      <c r="Q18" s="237">
        <f t="shared" si="13"/>
        <v>0</v>
      </c>
      <c r="R18" s="237">
        <f t="shared" si="13"/>
        <v>0</v>
      </c>
      <c r="S18" s="237">
        <f t="shared" si="13"/>
        <v>0</v>
      </c>
      <c r="T18" s="237">
        <f t="shared" si="13"/>
        <v>1</v>
      </c>
      <c r="U18" s="237">
        <f t="shared" si="13"/>
        <v>495</v>
      </c>
      <c r="V18" s="238"/>
      <c r="W18" s="238"/>
      <c r="X18" s="239"/>
      <c r="Y18" s="290"/>
      <c r="Z18" s="290"/>
    </row>
    <row r="19" spans="1:106" ht="18" outlineLevel="1" x14ac:dyDescent="0.4">
      <c r="A19" s="84"/>
      <c r="B19" s="85"/>
      <c r="C19" s="85"/>
      <c r="D19" s="85"/>
      <c r="E19" s="92"/>
      <c r="F19" s="86"/>
      <c r="G19" s="80"/>
      <c r="H19" s="87"/>
      <c r="I19" s="80"/>
      <c r="J19" s="87"/>
      <c r="K19" s="80"/>
      <c r="L19" s="80"/>
      <c r="M19" s="80"/>
      <c r="N19" s="80"/>
      <c r="O19" s="87"/>
      <c r="P19" s="80"/>
      <c r="Q19" s="87"/>
      <c r="R19" s="80"/>
      <c r="S19" s="87"/>
      <c r="T19" s="80"/>
      <c r="U19" s="87"/>
      <c r="V19" s="87"/>
      <c r="W19" s="87"/>
      <c r="X19" s="72"/>
      <c r="Y19" s="72"/>
      <c r="Z19" s="72"/>
    </row>
    <row r="20" spans="1:106" s="78" customFormat="1" ht="18" x14ac:dyDescent="0.4">
      <c r="A20" s="84"/>
      <c r="B20" s="85"/>
      <c r="C20" s="85"/>
      <c r="D20" s="85"/>
      <c r="E20" s="123" t="s">
        <v>68</v>
      </c>
      <c r="F20" s="86"/>
      <c r="G20" s="80"/>
      <c r="H20" s="87"/>
      <c r="I20" s="80"/>
      <c r="J20" s="87"/>
      <c r="K20" s="80"/>
      <c r="L20" s="80"/>
      <c r="M20" s="80"/>
      <c r="N20" s="80"/>
      <c r="O20" s="87"/>
      <c r="P20" s="80"/>
      <c r="Q20" s="87"/>
      <c r="R20" s="80"/>
      <c r="S20" s="87"/>
      <c r="T20" s="80"/>
      <c r="U20" s="87"/>
      <c r="V20" s="87"/>
      <c r="W20" s="87"/>
      <c r="X20" s="72"/>
      <c r="Y20" s="77"/>
      <c r="Z20" s="77"/>
    </row>
    <row r="21" spans="1:106" s="284" customFormat="1" ht="18" x14ac:dyDescent="0.4">
      <c r="A21" s="74"/>
      <c r="B21" s="75" t="s">
        <v>143</v>
      </c>
      <c r="C21" s="75" t="s">
        <v>120</v>
      </c>
      <c r="D21" s="75" t="s">
        <v>119</v>
      </c>
      <c r="E21" s="478" t="s">
        <v>158</v>
      </c>
      <c r="F21" s="356" t="s">
        <v>160</v>
      </c>
      <c r="G21" s="357">
        <v>2</v>
      </c>
      <c r="H21" s="51">
        <v>2965</v>
      </c>
      <c r="I21" s="51">
        <v>1300</v>
      </c>
      <c r="J21" s="51">
        <v>1385</v>
      </c>
      <c r="K21" s="50">
        <v>1</v>
      </c>
      <c r="L21" s="51">
        <v>2439</v>
      </c>
      <c r="M21" s="51">
        <v>700</v>
      </c>
      <c r="N21" s="50"/>
      <c r="O21" s="51"/>
      <c r="P21" s="50"/>
      <c r="Q21" s="421"/>
      <c r="R21" s="50"/>
      <c r="S21" s="51"/>
      <c r="T21" s="100">
        <f t="shared" ref="T21" si="14">+G21+K21+N21+P21-R21</f>
        <v>3</v>
      </c>
      <c r="U21" s="101">
        <f t="shared" ref="U21" si="15">+J21+M21+O21+Q21-S21</f>
        <v>2085</v>
      </c>
      <c r="V21" s="51"/>
      <c r="W21" s="51"/>
      <c r="X21" s="77" t="s">
        <v>113</v>
      </c>
      <c r="Y21" s="290"/>
      <c r="Z21" s="290"/>
    </row>
    <row r="22" spans="1:106" s="78" customFormat="1" ht="18" x14ac:dyDescent="0.4">
      <c r="A22" s="74"/>
      <c r="B22" s="75"/>
      <c r="C22" s="75"/>
      <c r="D22" s="75"/>
      <c r="E22" s="443"/>
      <c r="F22" s="76"/>
      <c r="G22" s="50"/>
      <c r="H22" s="51"/>
      <c r="I22" s="50"/>
      <c r="J22" s="51"/>
      <c r="K22" s="50"/>
      <c r="L22" s="50"/>
      <c r="M22" s="50"/>
      <c r="N22" s="50"/>
      <c r="O22" s="50"/>
      <c r="P22" s="50"/>
      <c r="Q22" s="421"/>
      <c r="R22" s="50"/>
      <c r="S22" s="50"/>
      <c r="T22" s="288">
        <f t="shared" ref="T22:T23" si="16">+G22+K22+N22+P22-R22</f>
        <v>0</v>
      </c>
      <c r="U22" s="289">
        <f t="shared" ref="U22:U23" si="17">+J22+M22+O22+Q22-S22</f>
        <v>0</v>
      </c>
      <c r="V22" s="51"/>
      <c r="W22" s="51"/>
      <c r="X22" s="77"/>
      <c r="Y22" s="77"/>
      <c r="Z22" s="77"/>
    </row>
    <row r="23" spans="1:106" s="103" customFormat="1" ht="18" outlineLevel="1" x14ac:dyDescent="0.4">
      <c r="A23" s="74"/>
      <c r="B23" s="75"/>
      <c r="C23" s="75"/>
      <c r="D23" s="75"/>
      <c r="E23" s="366"/>
      <c r="F23" s="76"/>
      <c r="G23" s="50"/>
      <c r="H23" s="289"/>
      <c r="I23" s="288"/>
      <c r="J23" s="289"/>
      <c r="K23" s="288"/>
      <c r="L23" s="289"/>
      <c r="M23" s="289"/>
      <c r="N23" s="288"/>
      <c r="O23" s="289"/>
      <c r="P23" s="288"/>
      <c r="Q23" s="289"/>
      <c r="R23" s="288"/>
      <c r="S23" s="289"/>
      <c r="T23" s="288">
        <f t="shared" si="16"/>
        <v>0</v>
      </c>
      <c r="U23" s="289">
        <f t="shared" si="17"/>
        <v>0</v>
      </c>
      <c r="V23" s="289"/>
      <c r="W23" s="289"/>
      <c r="X23" s="290"/>
      <c r="Y23" s="102"/>
      <c r="Z23" s="102"/>
    </row>
    <row r="24" spans="1:106" s="103" customFormat="1" ht="18" outlineLevel="1" x14ac:dyDescent="0.4">
      <c r="A24" s="98"/>
      <c r="B24" s="93"/>
      <c r="C24" s="75"/>
      <c r="D24" s="93"/>
      <c r="E24" s="366"/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  <c r="R24" s="100"/>
      <c r="S24" s="101"/>
      <c r="T24" s="288">
        <f t="shared" ref="T24" si="18">+G24+K24+N24+P24-R24</f>
        <v>0</v>
      </c>
      <c r="U24" s="289">
        <f t="shared" ref="U24" si="19">+J24+M24+O24+Q24-S24</f>
        <v>0</v>
      </c>
      <c r="V24" s="101"/>
      <c r="W24" s="101"/>
      <c r="X24" s="290"/>
      <c r="Y24" s="102"/>
      <c r="Z24" s="102"/>
    </row>
    <row r="25" spans="1:106" s="103" customFormat="1" ht="18" outlineLevel="1" x14ac:dyDescent="0.2">
      <c r="A25" s="335"/>
      <c r="B25" s="336"/>
      <c r="C25" s="336"/>
      <c r="D25" s="336"/>
      <c r="E25" s="319"/>
      <c r="F25" s="337"/>
      <c r="G25" s="100"/>
      <c r="H25" s="101"/>
      <c r="I25" s="100"/>
      <c r="J25" s="101"/>
      <c r="K25" s="100"/>
      <c r="L25" s="100"/>
      <c r="M25" s="100"/>
      <c r="N25" s="100"/>
      <c r="O25" s="100"/>
      <c r="P25" s="100"/>
      <c r="Q25" s="101"/>
      <c r="R25" s="100"/>
      <c r="S25" s="101"/>
      <c r="T25" s="288">
        <f t="shared" ref="T25" si="20">+G25+K25+N25+P25-R25</f>
        <v>0</v>
      </c>
      <c r="U25" s="289">
        <f t="shared" ref="U25" si="21">+J25+M25+O25+Q25-S25</f>
        <v>0</v>
      </c>
      <c r="V25" s="101"/>
      <c r="W25" s="101"/>
      <c r="X25" s="340"/>
      <c r="Y25" s="102"/>
      <c r="Z25" s="102"/>
    </row>
    <row r="26" spans="1:106" s="103" customFormat="1" ht="18" outlineLevel="1" x14ac:dyDescent="0.4">
      <c r="A26" s="234"/>
      <c r="B26" s="235"/>
      <c r="C26" s="235"/>
      <c r="D26" s="235"/>
      <c r="E26" s="139" t="s">
        <v>26</v>
      </c>
      <c r="F26" s="242"/>
      <c r="G26" s="237">
        <f t="shared" ref="G26:T26" si="22">SUM(G21:G25)</f>
        <v>2</v>
      </c>
      <c r="H26" s="237">
        <f t="shared" si="22"/>
        <v>2965</v>
      </c>
      <c r="I26" s="237">
        <f t="shared" si="22"/>
        <v>1300</v>
      </c>
      <c r="J26" s="237">
        <f t="shared" si="22"/>
        <v>1385</v>
      </c>
      <c r="K26" s="237">
        <f t="shared" si="22"/>
        <v>1</v>
      </c>
      <c r="L26" s="237">
        <f t="shared" si="22"/>
        <v>2439</v>
      </c>
      <c r="M26" s="237">
        <f t="shared" si="22"/>
        <v>700</v>
      </c>
      <c r="N26" s="237">
        <f t="shared" si="22"/>
        <v>0</v>
      </c>
      <c r="O26" s="237">
        <f t="shared" si="22"/>
        <v>0</v>
      </c>
      <c r="P26" s="237">
        <f t="shared" si="22"/>
        <v>0</v>
      </c>
      <c r="Q26" s="237">
        <f t="shared" si="22"/>
        <v>0</v>
      </c>
      <c r="R26" s="237">
        <f t="shared" si="22"/>
        <v>0</v>
      </c>
      <c r="S26" s="237">
        <f t="shared" si="22"/>
        <v>0</v>
      </c>
      <c r="T26" s="237">
        <f t="shared" si="22"/>
        <v>3</v>
      </c>
      <c r="U26" s="237">
        <f>SUM(U21:U25)</f>
        <v>2085</v>
      </c>
      <c r="V26" s="238"/>
      <c r="W26" s="238"/>
      <c r="X26" s="239"/>
      <c r="Y26" s="72"/>
      <c r="Z26" s="72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</row>
    <row r="27" spans="1:106" s="103" customFormat="1" ht="18" outlineLevel="1" x14ac:dyDescent="0.4">
      <c r="A27" s="84"/>
      <c r="B27" s="85"/>
      <c r="C27" s="85"/>
      <c r="D27" s="85"/>
      <c r="E27" s="92"/>
      <c r="F27" s="86"/>
      <c r="G27" s="80"/>
      <c r="H27" s="87"/>
      <c r="I27" s="80"/>
      <c r="J27" s="87"/>
      <c r="K27" s="80"/>
      <c r="L27" s="80"/>
      <c r="M27" s="80"/>
      <c r="N27" s="80"/>
      <c r="O27" s="87"/>
      <c r="P27" s="80"/>
      <c r="Q27" s="87"/>
      <c r="R27" s="80"/>
      <c r="S27" s="87"/>
      <c r="T27" s="80"/>
      <c r="U27" s="87"/>
      <c r="V27" s="87"/>
      <c r="W27" s="87"/>
      <c r="X27" s="72"/>
      <c r="Y27" s="102"/>
      <c r="Z27" s="102"/>
    </row>
    <row r="28" spans="1:106" ht="18" outlineLevel="1" x14ac:dyDescent="0.4">
      <c r="A28" s="84"/>
      <c r="B28" s="85"/>
      <c r="C28" s="85"/>
      <c r="D28" s="85"/>
      <c r="E28" s="123" t="s">
        <v>69</v>
      </c>
      <c r="F28" s="86"/>
      <c r="G28" s="80"/>
      <c r="H28" s="87"/>
      <c r="I28" s="80"/>
      <c r="J28" s="87"/>
      <c r="K28" s="80"/>
      <c r="L28" s="80"/>
      <c r="M28" s="80"/>
      <c r="N28" s="80"/>
      <c r="O28" s="87"/>
      <c r="P28" s="80"/>
      <c r="Q28" s="87"/>
      <c r="R28" s="80"/>
      <c r="S28" s="87"/>
      <c r="T28" s="80"/>
      <c r="U28" s="87"/>
      <c r="V28" s="87"/>
      <c r="W28" s="87"/>
      <c r="X28" s="72"/>
      <c r="Y28" s="102"/>
      <c r="Z28" s="102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</row>
    <row r="29" spans="1:106" s="209" customFormat="1" ht="18" outlineLevel="1" x14ac:dyDescent="0.4">
      <c r="A29" s="74"/>
      <c r="B29" s="75" t="s">
        <v>143</v>
      </c>
      <c r="C29" s="75" t="s">
        <v>120</v>
      </c>
      <c r="D29" s="75" t="s">
        <v>112</v>
      </c>
      <c r="E29" s="478" t="s">
        <v>154</v>
      </c>
      <c r="F29" s="356" t="s">
        <v>160</v>
      </c>
      <c r="G29" s="357">
        <v>1</v>
      </c>
      <c r="H29" s="51">
        <v>950</v>
      </c>
      <c r="I29" s="51">
        <v>600</v>
      </c>
      <c r="J29" s="51">
        <v>700</v>
      </c>
      <c r="K29" s="50">
        <v>43</v>
      </c>
      <c r="L29" s="51">
        <v>24234</v>
      </c>
      <c r="M29" s="51">
        <v>12357</v>
      </c>
      <c r="N29" s="50"/>
      <c r="O29" s="51">
        <v>1092</v>
      </c>
      <c r="P29" s="50"/>
      <c r="Q29" s="421"/>
      <c r="R29" s="50"/>
      <c r="S29" s="51"/>
      <c r="T29" s="100">
        <f t="shared" ref="T29" si="23">+G29+K29+N29+P29-R29</f>
        <v>44</v>
      </c>
      <c r="U29" s="101">
        <f t="shared" ref="U29" si="24">+J29+M29+O29+Q29-S29</f>
        <v>14149</v>
      </c>
      <c r="V29" s="51"/>
      <c r="W29" s="51"/>
      <c r="X29" s="77" t="s">
        <v>113</v>
      </c>
      <c r="Y29" s="339"/>
      <c r="Z29" s="339"/>
    </row>
    <row r="30" spans="1:106" s="209" customFormat="1" ht="18" outlineLevel="1" x14ac:dyDescent="0.4">
      <c r="A30" s="74"/>
      <c r="B30" s="75"/>
      <c r="C30" s="75"/>
      <c r="D30" s="75"/>
      <c r="E30" s="402"/>
      <c r="F30" s="76"/>
      <c r="G30" s="50"/>
      <c r="H30" s="51"/>
      <c r="I30" s="50"/>
      <c r="J30" s="51"/>
      <c r="K30" s="50"/>
      <c r="L30" s="50"/>
      <c r="M30" s="50"/>
      <c r="N30" s="50"/>
      <c r="O30" s="50"/>
      <c r="P30" s="50"/>
      <c r="Q30" s="421"/>
      <c r="R30" s="50"/>
      <c r="S30" s="50"/>
      <c r="T30" s="288">
        <f t="shared" ref="T30:T31" si="25">+G30+K30+N30+P30-R30</f>
        <v>0</v>
      </c>
      <c r="U30" s="289">
        <f t="shared" ref="U30:U31" si="26">+J30+M30+O30+Q30-S30</f>
        <v>0</v>
      </c>
      <c r="V30" s="51"/>
      <c r="W30" s="51"/>
      <c r="X30" s="77"/>
      <c r="Y30" s="339"/>
      <c r="Z30" s="339"/>
    </row>
    <row r="31" spans="1:106" s="209" customFormat="1" ht="18" outlineLevel="1" x14ac:dyDescent="0.4">
      <c r="A31" s="74"/>
      <c r="B31" s="286"/>
      <c r="C31" s="75"/>
      <c r="D31" s="75"/>
      <c r="E31" s="402"/>
      <c r="F31" s="76"/>
      <c r="G31" s="50"/>
      <c r="H31" s="289"/>
      <c r="I31" s="288"/>
      <c r="J31" s="289"/>
      <c r="K31" s="288"/>
      <c r="L31" s="288"/>
      <c r="M31" s="288"/>
      <c r="N31" s="288"/>
      <c r="O31" s="288"/>
      <c r="P31" s="288"/>
      <c r="Q31" s="288"/>
      <c r="R31" s="288"/>
      <c r="S31" s="288"/>
      <c r="T31" s="288">
        <f t="shared" si="25"/>
        <v>0</v>
      </c>
      <c r="U31" s="289">
        <f t="shared" si="26"/>
        <v>0</v>
      </c>
      <c r="V31" s="289"/>
      <c r="W31" s="289"/>
      <c r="X31" s="77"/>
      <c r="Y31" s="339"/>
      <c r="Z31" s="339"/>
    </row>
    <row r="32" spans="1:106" s="103" customFormat="1" ht="18" outlineLevel="1" x14ac:dyDescent="0.4">
      <c r="A32" s="74"/>
      <c r="B32" s="75"/>
      <c r="C32" s="75"/>
      <c r="D32" s="75"/>
      <c r="E32" s="366"/>
      <c r="F32" s="76"/>
      <c r="G32" s="50"/>
      <c r="H32" s="289"/>
      <c r="I32" s="288"/>
      <c r="J32" s="289"/>
      <c r="K32" s="288"/>
      <c r="L32" s="388"/>
      <c r="M32" s="288"/>
      <c r="N32" s="288"/>
      <c r="O32" s="288"/>
      <c r="P32" s="288"/>
      <c r="Q32" s="288"/>
      <c r="R32" s="288"/>
      <c r="S32" s="288"/>
      <c r="T32" s="288">
        <f t="shared" ref="T32:T33" si="27">+G32+K32+N32+P32-R32</f>
        <v>0</v>
      </c>
      <c r="U32" s="289">
        <f t="shared" ref="U32:U33" si="28">+J32+M32+O32+Q32-S32</f>
        <v>0</v>
      </c>
      <c r="V32" s="289"/>
      <c r="W32" s="289"/>
      <c r="X32" s="290"/>
      <c r="Y32" s="102"/>
      <c r="Z32" s="102"/>
    </row>
    <row r="33" spans="1:106" ht="18" outlineLevel="1" x14ac:dyDescent="0.4">
      <c r="A33" s="74"/>
      <c r="B33" s="75"/>
      <c r="C33" s="75"/>
      <c r="D33" s="75"/>
      <c r="E33" s="366"/>
      <c r="F33" s="76"/>
      <c r="G33" s="50"/>
      <c r="H33" s="51"/>
      <c r="I33" s="50"/>
      <c r="J33" s="51"/>
      <c r="K33" s="50"/>
      <c r="L33" s="51"/>
      <c r="M33" s="51"/>
      <c r="N33" s="50"/>
      <c r="O33" s="51"/>
      <c r="P33" s="50"/>
      <c r="Q33" s="51"/>
      <c r="R33" s="288"/>
      <c r="S33" s="289"/>
      <c r="T33" s="288">
        <f t="shared" si="27"/>
        <v>0</v>
      </c>
      <c r="U33" s="289">
        <f t="shared" si="28"/>
        <v>0</v>
      </c>
      <c r="V33" s="51"/>
      <c r="W33" s="51"/>
      <c r="X33" s="290"/>
      <c r="Y33" s="239"/>
      <c r="Z33" s="239"/>
    </row>
    <row r="34" spans="1:106" ht="18" outlineLevel="1" x14ac:dyDescent="0.2">
      <c r="A34" s="98"/>
      <c r="B34" s="93"/>
      <c r="C34" s="93"/>
      <c r="D34" s="93"/>
      <c r="E34" s="90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100"/>
      <c r="S34" s="101"/>
      <c r="T34" s="288">
        <f t="shared" ref="T34" si="29">+G34+K34+N34+P34-R34</f>
        <v>0</v>
      </c>
      <c r="U34" s="289">
        <f t="shared" ref="U34" si="30">+J34+M34+O34+Q34-S34</f>
        <v>0</v>
      </c>
      <c r="V34" s="101"/>
      <c r="W34" s="101"/>
      <c r="X34" s="122"/>
      <c r="Y34" s="72"/>
      <c r="Z34" s="72"/>
    </row>
    <row r="35" spans="1:106" ht="18" outlineLevel="1" x14ac:dyDescent="0.4">
      <c r="A35" s="234"/>
      <c r="B35" s="235"/>
      <c r="C35" s="235"/>
      <c r="D35" s="235"/>
      <c r="E35" s="139" t="s">
        <v>26</v>
      </c>
      <c r="F35" s="242"/>
      <c r="G35" s="237">
        <f t="shared" ref="G35:T35" si="31">SUM(G29:G34)</f>
        <v>1</v>
      </c>
      <c r="H35" s="237">
        <f t="shared" si="31"/>
        <v>950</v>
      </c>
      <c r="I35" s="237">
        <f t="shared" si="31"/>
        <v>600</v>
      </c>
      <c r="J35" s="237">
        <f t="shared" si="31"/>
        <v>700</v>
      </c>
      <c r="K35" s="237">
        <f t="shared" si="31"/>
        <v>43</v>
      </c>
      <c r="L35" s="237">
        <f t="shared" si="31"/>
        <v>24234</v>
      </c>
      <c r="M35" s="237">
        <f t="shared" si="31"/>
        <v>12357</v>
      </c>
      <c r="N35" s="237">
        <f t="shared" si="31"/>
        <v>0</v>
      </c>
      <c r="O35" s="237">
        <f t="shared" si="31"/>
        <v>1092</v>
      </c>
      <c r="P35" s="237">
        <f t="shared" si="31"/>
        <v>0</v>
      </c>
      <c r="Q35" s="237">
        <f t="shared" si="31"/>
        <v>0</v>
      </c>
      <c r="R35" s="237">
        <f t="shared" si="31"/>
        <v>0</v>
      </c>
      <c r="S35" s="237">
        <f t="shared" si="31"/>
        <v>0</v>
      </c>
      <c r="T35" s="237">
        <f t="shared" si="31"/>
        <v>44</v>
      </c>
      <c r="U35" s="237">
        <f>SUM(U29:U34)</f>
        <v>14149</v>
      </c>
      <c r="V35" s="238"/>
      <c r="W35" s="238"/>
      <c r="X35" s="239"/>
      <c r="Y35" s="72"/>
      <c r="Z35" s="72"/>
    </row>
    <row r="36" spans="1:106" s="78" customFormat="1" ht="18" x14ac:dyDescent="0.4">
      <c r="A36" s="84"/>
      <c r="B36" s="85"/>
      <c r="C36" s="85"/>
      <c r="D36" s="85"/>
      <c r="E36" s="92"/>
      <c r="F36" s="86"/>
      <c r="G36" s="80"/>
      <c r="H36" s="87"/>
      <c r="I36" s="80"/>
      <c r="J36" s="87"/>
      <c r="K36" s="80"/>
      <c r="L36" s="80"/>
      <c r="M36" s="80"/>
      <c r="N36" s="80"/>
      <c r="O36" s="87"/>
      <c r="P36" s="80"/>
      <c r="Q36" s="87"/>
      <c r="R36" s="80"/>
      <c r="S36" s="87"/>
      <c r="T36" s="80"/>
      <c r="U36" s="87"/>
      <c r="V36" s="87"/>
      <c r="W36" s="87"/>
      <c r="X36" s="72"/>
      <c r="Y36" s="77"/>
      <c r="Z36" s="77"/>
    </row>
    <row r="37" spans="1:106" s="78" customFormat="1" ht="18" x14ac:dyDescent="0.4">
      <c r="A37" s="84"/>
      <c r="B37" s="85"/>
      <c r="C37" s="85"/>
      <c r="D37" s="85"/>
      <c r="E37" s="123" t="s">
        <v>72</v>
      </c>
      <c r="F37" s="86"/>
      <c r="G37" s="80"/>
      <c r="H37" s="87"/>
      <c r="I37" s="80"/>
      <c r="J37" s="87"/>
      <c r="K37" s="80"/>
      <c r="L37" s="80"/>
      <c r="M37" s="80"/>
      <c r="N37" s="80"/>
      <c r="O37" s="87"/>
      <c r="P37" s="80"/>
      <c r="Q37" s="87"/>
      <c r="R37" s="80"/>
      <c r="S37" s="87"/>
      <c r="T37" s="80"/>
      <c r="U37" s="87"/>
      <c r="V37" s="87"/>
      <c r="W37" s="87"/>
      <c r="X37" s="72"/>
      <c r="Y37" s="77"/>
      <c r="Z37" s="77"/>
    </row>
    <row r="38" spans="1:106" s="78" customFormat="1" ht="18" x14ac:dyDescent="0.4">
      <c r="A38" s="98"/>
      <c r="B38" s="75" t="s">
        <v>143</v>
      </c>
      <c r="C38" s="75" t="s">
        <v>120</v>
      </c>
      <c r="D38" s="75" t="s">
        <v>121</v>
      </c>
      <c r="E38" s="478" t="s">
        <v>157</v>
      </c>
      <c r="F38" s="356" t="s">
        <v>160</v>
      </c>
      <c r="G38" s="357"/>
      <c r="H38" s="51"/>
      <c r="I38" s="51"/>
      <c r="J38" s="51"/>
      <c r="K38" s="50">
        <v>1</v>
      </c>
      <c r="L38" s="51">
        <v>2897</v>
      </c>
      <c r="M38" s="51">
        <v>700</v>
      </c>
      <c r="N38" s="50"/>
      <c r="O38" s="51"/>
      <c r="P38" s="50"/>
      <c r="Q38" s="421"/>
      <c r="R38" s="50"/>
      <c r="S38" s="51"/>
      <c r="T38" s="100">
        <f>+G38+K38+N38+P38-R38</f>
        <v>1</v>
      </c>
      <c r="U38" s="101">
        <f>+J38+M38+O38+Q38-S38</f>
        <v>700</v>
      </c>
      <c r="V38" s="51"/>
      <c r="W38" s="51"/>
      <c r="X38" s="77" t="s">
        <v>113</v>
      </c>
      <c r="Y38" s="77"/>
      <c r="Z38" s="77"/>
    </row>
    <row r="39" spans="1:106" s="103" customFormat="1" ht="18" outlineLevel="1" x14ac:dyDescent="0.2">
      <c r="A39" s="98"/>
      <c r="B39" s="93"/>
      <c r="C39" s="93"/>
      <c r="D39" s="85"/>
      <c r="E39" s="45"/>
      <c r="F39" s="99"/>
      <c r="G39" s="80"/>
      <c r="H39" s="87"/>
      <c r="I39" s="80"/>
      <c r="J39" s="87"/>
      <c r="K39" s="80"/>
      <c r="L39" s="80"/>
      <c r="M39" s="80"/>
      <c r="N39" s="80"/>
      <c r="O39" s="87"/>
      <c r="P39" s="80"/>
      <c r="Q39" s="87"/>
      <c r="R39" s="80"/>
      <c r="S39" s="87"/>
      <c r="T39" s="288">
        <f t="shared" ref="T39:T42" si="32">+G39+K39+N39+P39-R39</f>
        <v>0</v>
      </c>
      <c r="U39" s="289">
        <f t="shared" ref="U39:U41" si="33">+J39+M39+O39+Q39-S39</f>
        <v>0</v>
      </c>
      <c r="V39" s="87"/>
      <c r="W39" s="87"/>
      <c r="X39" s="72"/>
      <c r="Y39" s="102"/>
      <c r="Z39" s="102"/>
    </row>
    <row r="40" spans="1:106" s="103" customFormat="1" ht="18" outlineLevel="1" x14ac:dyDescent="0.2">
      <c r="A40" s="98"/>
      <c r="B40" s="93"/>
      <c r="C40" s="93"/>
      <c r="D40" s="93"/>
      <c r="E40" s="45"/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100"/>
      <c r="S40" s="101"/>
      <c r="T40" s="288">
        <f t="shared" si="32"/>
        <v>0</v>
      </c>
      <c r="U40" s="289">
        <f t="shared" si="33"/>
        <v>0</v>
      </c>
      <c r="V40" s="101"/>
      <c r="W40" s="101"/>
      <c r="X40" s="122"/>
      <c r="Y40" s="102"/>
      <c r="Z40" s="102"/>
    </row>
    <row r="41" spans="1:106" s="103" customFormat="1" ht="18" outlineLevel="1" x14ac:dyDescent="0.2">
      <c r="A41" s="335"/>
      <c r="B41" s="336"/>
      <c r="C41" s="336"/>
      <c r="D41" s="336"/>
      <c r="E41" s="319"/>
      <c r="F41" s="337"/>
      <c r="G41" s="100"/>
      <c r="H41" s="101"/>
      <c r="I41" s="100"/>
      <c r="J41" s="101"/>
      <c r="K41" s="100"/>
      <c r="L41" s="100"/>
      <c r="M41" s="100"/>
      <c r="N41" s="100"/>
      <c r="O41" s="100"/>
      <c r="P41" s="100"/>
      <c r="Q41" s="101"/>
      <c r="R41" s="100"/>
      <c r="S41" s="101"/>
      <c r="T41" s="288">
        <f>+G41+K41+N41+P41-R41</f>
        <v>0</v>
      </c>
      <c r="U41" s="289">
        <f t="shared" si="33"/>
        <v>0</v>
      </c>
      <c r="V41" s="101"/>
      <c r="W41" s="101"/>
      <c r="X41" s="340"/>
      <c r="Y41" s="102"/>
      <c r="Z41" s="102"/>
    </row>
    <row r="42" spans="1:106" s="103" customFormat="1" ht="18" outlineLevel="1" x14ac:dyDescent="0.2">
      <c r="A42" s="98"/>
      <c r="B42" s="93"/>
      <c r="C42" s="93"/>
      <c r="D42" s="85"/>
      <c r="E42" s="45"/>
      <c r="F42" s="99"/>
      <c r="G42" s="80"/>
      <c r="H42" s="87"/>
      <c r="I42" s="80"/>
      <c r="J42" s="87"/>
      <c r="K42" s="80"/>
      <c r="L42" s="80"/>
      <c r="M42" s="80"/>
      <c r="N42" s="80"/>
      <c r="O42" s="87"/>
      <c r="P42" s="80"/>
      <c r="Q42" s="87"/>
      <c r="R42" s="80"/>
      <c r="S42" s="87"/>
      <c r="T42" s="288">
        <f t="shared" si="32"/>
        <v>0</v>
      </c>
      <c r="U42" s="289">
        <f>+J42+M42+O42+Q42-S42</f>
        <v>0</v>
      </c>
      <c r="V42" s="87"/>
      <c r="W42" s="87"/>
      <c r="X42" s="72"/>
      <c r="Y42" s="102"/>
      <c r="Z42" s="102"/>
    </row>
    <row r="43" spans="1:106" s="97" customFormat="1" ht="18" outlineLevel="1" x14ac:dyDescent="0.4">
      <c r="A43" s="234"/>
      <c r="B43" s="235"/>
      <c r="C43" s="235"/>
      <c r="D43" s="235"/>
      <c r="E43" s="139" t="s">
        <v>26</v>
      </c>
      <c r="F43" s="242"/>
      <c r="G43" s="237">
        <f>SUM(G38:G42)</f>
        <v>0</v>
      </c>
      <c r="H43" s="237">
        <f>SUM(H38:H42)</f>
        <v>0</v>
      </c>
      <c r="I43" s="237">
        <f>SUM(I38:I42)</f>
        <v>0</v>
      </c>
      <c r="J43" s="237">
        <f>SUM(J38:J42)</f>
        <v>0</v>
      </c>
      <c r="K43" s="237">
        <f>SUM(K38:K42)</f>
        <v>1</v>
      </c>
      <c r="L43" s="237">
        <f t="shared" ref="L43:S43" si="34">SUM(L38:L42)</f>
        <v>2897</v>
      </c>
      <c r="M43" s="237">
        <f>SUM(M38:M42)</f>
        <v>700</v>
      </c>
      <c r="N43" s="237">
        <f t="shared" si="34"/>
        <v>0</v>
      </c>
      <c r="O43" s="237">
        <f t="shared" si="34"/>
        <v>0</v>
      </c>
      <c r="P43" s="237">
        <f t="shared" si="34"/>
        <v>0</v>
      </c>
      <c r="Q43" s="237">
        <f t="shared" si="34"/>
        <v>0</v>
      </c>
      <c r="R43" s="237">
        <f t="shared" si="34"/>
        <v>0</v>
      </c>
      <c r="S43" s="237">
        <f t="shared" si="34"/>
        <v>0</v>
      </c>
      <c r="T43" s="237">
        <f>SUM(T38:T42)</f>
        <v>1</v>
      </c>
      <c r="U43" s="237">
        <f>SUM(U38:U42)</f>
        <v>700</v>
      </c>
      <c r="V43" s="238"/>
      <c r="W43" s="238"/>
      <c r="X43" s="239"/>
      <c r="Y43" s="102"/>
      <c r="Z43" s="102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</row>
    <row r="44" spans="1:106" s="209" customFormat="1" ht="18" outlineLevel="1" x14ac:dyDescent="0.4">
      <c r="A44" s="84"/>
      <c r="B44" s="85"/>
      <c r="C44" s="85"/>
      <c r="D44" s="85"/>
      <c r="E44" s="92"/>
      <c r="F44" s="86"/>
      <c r="G44" s="80"/>
      <c r="H44" s="87"/>
      <c r="I44" s="80"/>
      <c r="J44" s="87"/>
      <c r="K44" s="80"/>
      <c r="L44" s="80"/>
      <c r="M44" s="80"/>
      <c r="N44" s="80"/>
      <c r="O44" s="87"/>
      <c r="P44" s="80"/>
      <c r="Q44" s="87"/>
      <c r="R44" s="80"/>
      <c r="S44" s="87"/>
      <c r="T44" s="80"/>
      <c r="U44" s="87"/>
      <c r="V44" s="87"/>
      <c r="W44" s="87"/>
      <c r="X44" s="72"/>
      <c r="Y44" s="339"/>
      <c r="Z44" s="339"/>
    </row>
    <row r="45" spans="1:106" s="209" customFormat="1" ht="18" outlineLevel="1" x14ac:dyDescent="0.4">
      <c r="A45" s="84"/>
      <c r="B45" s="85"/>
      <c r="C45" s="85"/>
      <c r="D45" s="85"/>
      <c r="E45" s="123" t="s">
        <v>70</v>
      </c>
      <c r="F45" s="86"/>
      <c r="G45" s="80"/>
      <c r="H45" s="87"/>
      <c r="I45" s="80"/>
      <c r="J45" s="87"/>
      <c r="K45" s="80"/>
      <c r="L45" s="80"/>
      <c r="M45" s="80"/>
      <c r="N45" s="80"/>
      <c r="O45" s="87"/>
      <c r="P45" s="80"/>
      <c r="Q45" s="87"/>
      <c r="R45" s="80"/>
      <c r="S45" s="87"/>
      <c r="T45" s="80"/>
      <c r="U45" s="87"/>
      <c r="V45" s="87"/>
      <c r="W45" s="87"/>
      <c r="X45" s="72"/>
      <c r="Y45" s="339"/>
      <c r="Z45" s="339"/>
    </row>
    <row r="46" spans="1:106" s="209" customFormat="1" ht="18" outlineLevel="1" x14ac:dyDescent="0.4">
      <c r="A46" s="74"/>
      <c r="B46" s="75" t="s">
        <v>143</v>
      </c>
      <c r="C46" s="75" t="s">
        <v>120</v>
      </c>
      <c r="D46" s="75" t="s">
        <v>114</v>
      </c>
      <c r="E46" s="478" t="s">
        <v>156</v>
      </c>
      <c r="F46" s="356" t="s">
        <v>160</v>
      </c>
      <c r="G46" s="357">
        <v>2</v>
      </c>
      <c r="H46" s="51">
        <v>2100</v>
      </c>
      <c r="I46" s="51">
        <v>650</v>
      </c>
      <c r="J46" s="51">
        <v>1550</v>
      </c>
      <c r="K46" s="50">
        <v>1</v>
      </c>
      <c r="L46" s="51">
        <v>1305</v>
      </c>
      <c r="M46" s="51">
        <v>700</v>
      </c>
      <c r="N46" s="50"/>
      <c r="O46" s="51"/>
      <c r="P46" s="50"/>
      <c r="Q46" s="421"/>
      <c r="R46" s="50"/>
      <c r="S46" s="51"/>
      <c r="T46" s="100">
        <f>+G46+K46+N46+P46-R46</f>
        <v>3</v>
      </c>
      <c r="U46" s="101">
        <f t="shared" ref="U46" si="35">+J46+M46+O46+Q46-S46</f>
        <v>2250</v>
      </c>
      <c r="V46" s="51"/>
      <c r="W46" s="51"/>
      <c r="X46" s="77" t="s">
        <v>113</v>
      </c>
      <c r="Y46" s="444"/>
      <c r="Z46" s="339"/>
    </row>
    <row r="47" spans="1:106" s="97" customFormat="1" ht="18" outlineLevel="1" x14ac:dyDescent="0.4">
      <c r="A47" s="74"/>
      <c r="B47" s="75"/>
      <c r="C47" s="75"/>
      <c r="D47" s="75"/>
      <c r="E47" s="402"/>
      <c r="F47" s="76"/>
      <c r="G47" s="50"/>
      <c r="H47" s="51"/>
      <c r="I47" s="50"/>
      <c r="J47" s="51"/>
      <c r="K47" s="50"/>
      <c r="L47" s="50"/>
      <c r="M47" s="50"/>
      <c r="N47" s="50"/>
      <c r="O47" s="50"/>
      <c r="P47" s="50"/>
      <c r="Q47" s="421"/>
      <c r="R47" s="50"/>
      <c r="S47" s="50"/>
      <c r="T47" s="288">
        <f t="shared" ref="T47" si="36">+G47+K47+N47+P47-R47</f>
        <v>0</v>
      </c>
      <c r="U47" s="289">
        <f t="shared" ref="U47" si="37">+J47+M47+O47+Q47-S47</f>
        <v>0</v>
      </c>
      <c r="V47" s="51"/>
      <c r="W47" s="51"/>
      <c r="X47" s="77"/>
      <c r="Y47" s="77"/>
      <c r="Z47" s="239"/>
      <c r="AA47" s="73"/>
      <c r="AB47" s="73"/>
      <c r="AC47" s="73"/>
    </row>
    <row r="48" spans="1:106" s="97" customFormat="1" ht="18" outlineLevel="1" x14ac:dyDescent="0.4">
      <c r="A48" s="74"/>
      <c r="B48" s="75"/>
      <c r="C48" s="75"/>
      <c r="D48" s="75"/>
      <c r="E48" s="402"/>
      <c r="F48" s="76"/>
      <c r="G48" s="50"/>
      <c r="H48" s="51"/>
      <c r="I48" s="50"/>
      <c r="J48" s="51"/>
      <c r="K48" s="50"/>
      <c r="L48" s="50"/>
      <c r="M48" s="50"/>
      <c r="N48" s="50"/>
      <c r="O48" s="50"/>
      <c r="P48" s="50"/>
      <c r="Q48" s="421"/>
      <c r="R48" s="50"/>
      <c r="S48" s="50"/>
      <c r="T48" s="288">
        <f t="shared" ref="T48" si="38">+G48+K48+N48+P48-R48</f>
        <v>0</v>
      </c>
      <c r="U48" s="289">
        <f t="shared" ref="U48" si="39">+J48+M48+O48+Q48-S48</f>
        <v>0</v>
      </c>
      <c r="V48" s="51"/>
      <c r="W48" s="51"/>
      <c r="X48" s="77"/>
      <c r="Y48" s="77"/>
      <c r="Z48" s="239"/>
      <c r="AA48" s="73"/>
      <c r="AB48" s="73"/>
      <c r="AC48" s="73"/>
    </row>
    <row r="49" spans="1:106" s="97" customFormat="1" ht="18" outlineLevel="1" x14ac:dyDescent="0.4">
      <c r="A49" s="74"/>
      <c r="B49" s="75"/>
      <c r="C49" s="75"/>
      <c r="D49" s="75"/>
      <c r="E49" s="402"/>
      <c r="F49" s="76"/>
      <c r="G49" s="50"/>
      <c r="H49" s="51"/>
      <c r="I49" s="50"/>
      <c r="J49" s="51"/>
      <c r="K49" s="50"/>
      <c r="L49" s="50"/>
      <c r="M49" s="50"/>
      <c r="N49" s="50"/>
      <c r="O49" s="50"/>
      <c r="P49" s="50"/>
      <c r="Q49" s="421"/>
      <c r="R49" s="50"/>
      <c r="S49" s="50"/>
      <c r="T49" s="288">
        <f t="shared" ref="T49" si="40">+G49+K49+N49+P49-R49</f>
        <v>0</v>
      </c>
      <c r="U49" s="289">
        <f t="shared" ref="U49" si="41">+J49+M49+O49+Q49-S49</f>
        <v>0</v>
      </c>
      <c r="V49" s="51"/>
      <c r="W49" s="51"/>
      <c r="X49" s="77"/>
      <c r="Y49" s="77"/>
      <c r="Z49" s="239"/>
      <c r="AA49" s="73"/>
      <c r="AB49" s="73"/>
      <c r="AC49" s="73"/>
    </row>
    <row r="50" spans="1:106" s="97" customFormat="1" ht="18" outlineLevel="1" x14ac:dyDescent="0.4">
      <c r="A50" s="98"/>
      <c r="B50" s="93"/>
      <c r="C50" s="75"/>
      <c r="D50" s="93"/>
      <c r="E50" s="366"/>
      <c r="F50" s="99"/>
      <c r="G50" s="100"/>
      <c r="H50" s="100"/>
      <c r="I50" s="100"/>
      <c r="J50" s="389"/>
      <c r="K50" s="100"/>
      <c r="L50" s="100"/>
      <c r="M50" s="100"/>
      <c r="N50" s="100"/>
      <c r="O50" s="100"/>
      <c r="P50" s="100"/>
      <c r="Q50" s="101"/>
      <c r="R50" s="100"/>
      <c r="S50" s="101"/>
      <c r="T50" s="288">
        <f t="shared" ref="T50" si="42">+G50+K50+N50+P50-R50</f>
        <v>0</v>
      </c>
      <c r="U50" s="289">
        <f t="shared" ref="U50" si="43">+J50+M50+O50+Q50-S50</f>
        <v>0</v>
      </c>
      <c r="V50" s="101"/>
      <c r="W50" s="101"/>
      <c r="X50" s="290"/>
      <c r="Y50" s="72"/>
      <c r="Z50" s="72"/>
      <c r="AA50" s="73"/>
      <c r="AB50" s="73"/>
      <c r="AC50" s="73"/>
    </row>
    <row r="51" spans="1:106" s="78" customFormat="1" ht="18" x14ac:dyDescent="0.4">
      <c r="A51" s="234"/>
      <c r="B51" s="235"/>
      <c r="C51" s="235"/>
      <c r="D51" s="235"/>
      <c r="E51" s="139" t="s">
        <v>26</v>
      </c>
      <c r="F51" s="242"/>
      <c r="G51" s="237">
        <f t="shared" ref="G51:U51" si="44">SUM(G46:G50)</f>
        <v>2</v>
      </c>
      <c r="H51" s="237">
        <f t="shared" si="44"/>
        <v>2100</v>
      </c>
      <c r="I51" s="237">
        <f t="shared" si="44"/>
        <v>650</v>
      </c>
      <c r="J51" s="237">
        <f t="shared" si="44"/>
        <v>1550</v>
      </c>
      <c r="K51" s="237">
        <f t="shared" si="44"/>
        <v>1</v>
      </c>
      <c r="L51" s="237">
        <f t="shared" si="44"/>
        <v>1305</v>
      </c>
      <c r="M51" s="237">
        <f t="shared" si="44"/>
        <v>700</v>
      </c>
      <c r="N51" s="237">
        <f t="shared" si="44"/>
        <v>0</v>
      </c>
      <c r="O51" s="237">
        <f t="shared" si="44"/>
        <v>0</v>
      </c>
      <c r="P51" s="237">
        <f t="shared" si="44"/>
        <v>0</v>
      </c>
      <c r="Q51" s="237">
        <f t="shared" si="44"/>
        <v>0</v>
      </c>
      <c r="R51" s="237">
        <f t="shared" si="44"/>
        <v>0</v>
      </c>
      <c r="S51" s="237">
        <f t="shared" si="44"/>
        <v>0</v>
      </c>
      <c r="T51" s="237">
        <f t="shared" si="44"/>
        <v>3</v>
      </c>
      <c r="U51" s="237">
        <f t="shared" si="44"/>
        <v>2250</v>
      </c>
      <c r="V51" s="238"/>
      <c r="W51" s="238"/>
      <c r="X51" s="239"/>
      <c r="Y51" s="77"/>
      <c r="Z51" s="77"/>
    </row>
    <row r="52" spans="1:106" s="78" customFormat="1" ht="18" x14ac:dyDescent="0.4">
      <c r="A52" s="84"/>
      <c r="B52" s="85"/>
      <c r="C52" s="85"/>
      <c r="D52" s="85"/>
      <c r="E52" s="92"/>
      <c r="F52" s="86"/>
      <c r="G52" s="80"/>
      <c r="H52" s="87"/>
      <c r="I52" s="80"/>
      <c r="J52" s="87"/>
      <c r="K52" s="80"/>
      <c r="L52" s="87"/>
      <c r="M52" s="87"/>
      <c r="N52" s="80"/>
      <c r="O52" s="87"/>
      <c r="P52" s="80"/>
      <c r="Q52" s="87"/>
      <c r="R52" s="80"/>
      <c r="S52" s="87"/>
      <c r="T52" s="80"/>
      <c r="U52" s="87"/>
      <c r="V52" s="87"/>
      <c r="W52" s="87"/>
      <c r="X52" s="72"/>
      <c r="Y52" s="77"/>
      <c r="Z52" s="77"/>
    </row>
    <row r="53" spans="1:106" s="284" customFormat="1" ht="18" x14ac:dyDescent="0.4">
      <c r="A53" s="84"/>
      <c r="B53" s="85"/>
      <c r="C53" s="85"/>
      <c r="D53" s="85"/>
      <c r="E53" s="123" t="s">
        <v>71</v>
      </c>
      <c r="F53" s="86"/>
      <c r="G53" s="80"/>
      <c r="H53" s="87"/>
      <c r="I53" s="80"/>
      <c r="J53" s="87"/>
      <c r="K53" s="80"/>
      <c r="L53" s="87"/>
      <c r="M53" s="87"/>
      <c r="N53" s="80"/>
      <c r="O53" s="87"/>
      <c r="P53" s="80"/>
      <c r="Q53" s="87"/>
      <c r="R53" s="80"/>
      <c r="S53" s="87"/>
      <c r="T53" s="80"/>
      <c r="U53" s="87"/>
      <c r="V53" s="87"/>
      <c r="W53" s="87"/>
      <c r="X53" s="72"/>
      <c r="Y53" s="290"/>
      <c r="Z53" s="290"/>
    </row>
    <row r="54" spans="1:106" s="78" customFormat="1" ht="18" x14ac:dyDescent="0.4">
      <c r="A54" s="74"/>
      <c r="B54" s="75" t="s">
        <v>143</v>
      </c>
      <c r="C54" s="75" t="s">
        <v>120</v>
      </c>
      <c r="D54" s="75" t="s">
        <v>118</v>
      </c>
      <c r="E54" s="478" t="s">
        <v>155</v>
      </c>
      <c r="F54" s="356" t="s">
        <v>160</v>
      </c>
      <c r="G54" s="357">
        <v>3</v>
      </c>
      <c r="H54" s="51">
        <v>1595</v>
      </c>
      <c r="I54" s="51"/>
      <c r="J54" s="51">
        <v>395</v>
      </c>
      <c r="K54" s="50">
        <v>6</v>
      </c>
      <c r="L54" s="51">
        <v>4117</v>
      </c>
      <c r="M54" s="51">
        <v>2309</v>
      </c>
      <c r="N54" s="50"/>
      <c r="O54" s="51"/>
      <c r="P54" s="50"/>
      <c r="Q54" s="421"/>
      <c r="R54" s="50"/>
      <c r="S54" s="51"/>
      <c r="T54" s="100">
        <f t="shared" ref="T54" si="45">+G54+K54+N54+P54-R54</f>
        <v>9</v>
      </c>
      <c r="U54" s="101">
        <f t="shared" ref="U54" si="46">+J54+M54+O54+Q54-S54</f>
        <v>2704</v>
      </c>
      <c r="V54" s="51"/>
      <c r="W54" s="51"/>
      <c r="X54" s="77" t="s">
        <v>113</v>
      </c>
      <c r="Y54" s="77"/>
      <c r="Z54" s="77"/>
    </row>
    <row r="55" spans="1:106" s="78" customFormat="1" ht="18" x14ac:dyDescent="0.4">
      <c r="A55" s="74"/>
      <c r="B55" s="75"/>
      <c r="C55" s="75"/>
      <c r="D55" s="75"/>
      <c r="E55" s="402"/>
      <c r="F55" s="76"/>
      <c r="G55" s="50"/>
      <c r="H55" s="51"/>
      <c r="I55" s="50"/>
      <c r="J55" s="51"/>
      <c r="K55" s="50"/>
      <c r="L55" s="50"/>
      <c r="M55" s="50"/>
      <c r="N55" s="50"/>
      <c r="O55" s="50"/>
      <c r="P55" s="50"/>
      <c r="Q55" s="50"/>
      <c r="R55" s="50"/>
      <c r="S55" s="50"/>
      <c r="T55" s="288">
        <f t="shared" ref="T55:T56" si="47">+G55+K55+N55+P55-R55</f>
        <v>0</v>
      </c>
      <c r="U55" s="289">
        <f t="shared" ref="U55:U56" si="48">+J55+M55+O55+Q55-S55</f>
        <v>0</v>
      </c>
      <c r="V55" s="51"/>
      <c r="W55" s="51"/>
      <c r="X55" s="77"/>
      <c r="Y55" s="77"/>
      <c r="Z55" s="77"/>
    </row>
    <row r="56" spans="1:106" s="103" customFormat="1" ht="18" outlineLevel="1" x14ac:dyDescent="0.4">
      <c r="A56" s="74"/>
      <c r="B56" s="286"/>
      <c r="C56" s="75"/>
      <c r="D56" s="75"/>
      <c r="E56" s="402"/>
      <c r="F56" s="76"/>
      <c r="G56" s="50"/>
      <c r="H56" s="289"/>
      <c r="I56" s="288"/>
      <c r="J56" s="289"/>
      <c r="K56" s="288"/>
      <c r="L56" s="388"/>
      <c r="M56" s="288"/>
      <c r="N56" s="288"/>
      <c r="O56" s="288"/>
      <c r="P56" s="288"/>
      <c r="Q56" s="288"/>
      <c r="R56" s="288"/>
      <c r="S56" s="288"/>
      <c r="T56" s="288">
        <f t="shared" si="47"/>
        <v>0</v>
      </c>
      <c r="U56" s="289">
        <f t="shared" si="48"/>
        <v>0</v>
      </c>
      <c r="V56" s="289"/>
      <c r="W56" s="289"/>
      <c r="X56" s="77"/>
      <c r="Y56" s="102"/>
      <c r="Z56" s="102"/>
    </row>
    <row r="57" spans="1:106" s="103" customFormat="1" ht="18" outlineLevel="1" x14ac:dyDescent="0.2">
      <c r="A57" s="98"/>
      <c r="B57" s="93"/>
      <c r="C57" s="93"/>
      <c r="D57" s="85"/>
      <c r="E57" s="358"/>
      <c r="F57" s="99"/>
      <c r="G57" s="80"/>
      <c r="H57" s="87"/>
      <c r="I57" s="80"/>
      <c r="J57" s="80"/>
      <c r="K57" s="80"/>
      <c r="L57" s="87"/>
      <c r="M57" s="87"/>
      <c r="N57" s="80"/>
      <c r="O57" s="87"/>
      <c r="P57" s="80"/>
      <c r="Q57" s="87"/>
      <c r="R57" s="80"/>
      <c r="S57" s="87"/>
      <c r="T57" s="288">
        <f t="shared" ref="T57:T58" si="49">+G57+K57+N57+P57-R57</f>
        <v>0</v>
      </c>
      <c r="U57" s="289">
        <f t="shared" ref="U57:U58" si="50">+J57+M57+O57+Q57-S57</f>
        <v>0</v>
      </c>
      <c r="V57" s="87"/>
      <c r="W57" s="87"/>
      <c r="X57" s="72"/>
      <c r="Y57" s="102"/>
      <c r="Z57" s="102"/>
    </row>
    <row r="58" spans="1:106" s="103" customFormat="1" ht="17.25" customHeight="1" outlineLevel="1" x14ac:dyDescent="0.2">
      <c r="A58" s="98"/>
      <c r="B58" s="93"/>
      <c r="C58" s="93"/>
      <c r="D58" s="85"/>
      <c r="E58" s="45"/>
      <c r="F58" s="99"/>
      <c r="G58" s="80"/>
      <c r="H58" s="87"/>
      <c r="I58" s="80"/>
      <c r="J58" s="80"/>
      <c r="K58" s="80"/>
      <c r="L58" s="80"/>
      <c r="M58" s="80"/>
      <c r="N58" s="80"/>
      <c r="O58" s="87"/>
      <c r="P58" s="80"/>
      <c r="Q58" s="87"/>
      <c r="R58" s="80"/>
      <c r="S58" s="87"/>
      <c r="T58" s="288">
        <f t="shared" si="49"/>
        <v>0</v>
      </c>
      <c r="U58" s="289">
        <f t="shared" si="50"/>
        <v>0</v>
      </c>
      <c r="V58" s="87"/>
      <c r="W58" s="87"/>
      <c r="X58" s="72"/>
      <c r="Y58" s="102"/>
      <c r="Z58" s="102"/>
    </row>
    <row r="59" spans="1:106" s="103" customFormat="1" ht="18" outlineLevel="1" x14ac:dyDescent="0.4">
      <c r="A59" s="234"/>
      <c r="B59" s="235"/>
      <c r="C59" s="235"/>
      <c r="D59" s="235"/>
      <c r="E59" s="139" t="s">
        <v>26</v>
      </c>
      <c r="F59" s="242"/>
      <c r="G59" s="237">
        <f t="shared" ref="G59:T59" si="51">SUM(G54:G58)</f>
        <v>3</v>
      </c>
      <c r="H59" s="237">
        <f t="shared" si="51"/>
        <v>1595</v>
      </c>
      <c r="I59" s="237">
        <f t="shared" si="51"/>
        <v>0</v>
      </c>
      <c r="J59" s="237">
        <f t="shared" si="51"/>
        <v>395</v>
      </c>
      <c r="K59" s="237">
        <f t="shared" si="51"/>
        <v>6</v>
      </c>
      <c r="L59" s="237">
        <f t="shared" si="51"/>
        <v>4117</v>
      </c>
      <c r="M59" s="237">
        <f t="shared" si="51"/>
        <v>2309</v>
      </c>
      <c r="N59" s="237">
        <f t="shared" si="51"/>
        <v>0</v>
      </c>
      <c r="O59" s="237">
        <f t="shared" si="51"/>
        <v>0</v>
      </c>
      <c r="P59" s="237">
        <f t="shared" si="51"/>
        <v>0</v>
      </c>
      <c r="Q59" s="237">
        <f t="shared" si="51"/>
        <v>0</v>
      </c>
      <c r="R59" s="237">
        <f t="shared" si="51"/>
        <v>0</v>
      </c>
      <c r="S59" s="237">
        <f t="shared" si="51"/>
        <v>0</v>
      </c>
      <c r="T59" s="237">
        <f t="shared" si="51"/>
        <v>9</v>
      </c>
      <c r="U59" s="237">
        <f>SUM(U54:U58)</f>
        <v>2704</v>
      </c>
      <c r="V59" s="238"/>
      <c r="W59" s="238"/>
      <c r="X59" s="239"/>
      <c r="Y59" s="72"/>
      <c r="Z59" s="72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</row>
    <row r="60" spans="1:106" s="209" customFormat="1" ht="18" outlineLevel="1" x14ac:dyDescent="0.4">
      <c r="A60" s="250"/>
      <c r="B60" s="251"/>
      <c r="C60" s="251"/>
      <c r="D60" s="251"/>
      <c r="E60" s="252" t="s">
        <v>48</v>
      </c>
      <c r="F60" s="253"/>
      <c r="G60" s="254">
        <f t="shared" ref="G60:U60" si="52">+G11+G18+G26+G35+G43+G51+G59</f>
        <v>8</v>
      </c>
      <c r="H60" s="254">
        <f t="shared" si="52"/>
        <v>7610</v>
      </c>
      <c r="I60" s="254">
        <f t="shared" si="52"/>
        <v>2550</v>
      </c>
      <c r="J60" s="254">
        <f t="shared" si="52"/>
        <v>4030</v>
      </c>
      <c r="K60" s="254">
        <f t="shared" si="52"/>
        <v>58</v>
      </c>
      <c r="L60" s="254">
        <f t="shared" si="52"/>
        <v>37646</v>
      </c>
      <c r="M60" s="254">
        <f t="shared" si="52"/>
        <v>18460</v>
      </c>
      <c r="N60" s="254">
        <f t="shared" si="52"/>
        <v>0</v>
      </c>
      <c r="O60" s="254">
        <f t="shared" si="52"/>
        <v>1092</v>
      </c>
      <c r="P60" s="254">
        <f t="shared" si="52"/>
        <v>0</v>
      </c>
      <c r="Q60" s="254">
        <f t="shared" si="52"/>
        <v>0</v>
      </c>
      <c r="R60" s="254">
        <f t="shared" si="52"/>
        <v>0</v>
      </c>
      <c r="S60" s="254">
        <f t="shared" si="52"/>
        <v>0</v>
      </c>
      <c r="T60" s="254">
        <f t="shared" si="52"/>
        <v>66</v>
      </c>
      <c r="U60" s="397">
        <f t="shared" si="52"/>
        <v>23582</v>
      </c>
      <c r="V60" s="255"/>
      <c r="W60" s="255"/>
      <c r="X60" s="256"/>
      <c r="Y60" s="339"/>
      <c r="Z60" s="339"/>
    </row>
    <row r="61" spans="1:106" s="209" customFormat="1" outlineLevel="1" x14ac:dyDescent="0.2">
      <c r="A61" s="115"/>
      <c r="B61" s="116"/>
      <c r="C61" s="116"/>
      <c r="D61" s="116"/>
      <c r="E61" s="116"/>
      <c r="F61" s="121"/>
      <c r="G61" s="118"/>
      <c r="H61" s="117"/>
      <c r="I61" s="117"/>
      <c r="J61" s="117"/>
      <c r="K61" s="118"/>
      <c r="L61" s="117"/>
      <c r="M61" s="117"/>
      <c r="N61" s="118"/>
      <c r="O61" s="117"/>
      <c r="P61" s="118"/>
      <c r="Q61" s="117"/>
      <c r="R61" s="118"/>
      <c r="S61" s="117"/>
      <c r="T61" s="118"/>
      <c r="U61" s="119"/>
      <c r="V61" s="117"/>
      <c r="W61" s="117"/>
      <c r="X61" s="73"/>
      <c r="Y61" s="339"/>
      <c r="Z61" s="339"/>
    </row>
    <row r="62" spans="1:106" s="355" customFormat="1" outlineLevel="1" x14ac:dyDescent="0.2">
      <c r="A62" s="115"/>
      <c r="B62" s="116"/>
      <c r="C62" s="116"/>
      <c r="D62" s="116"/>
      <c r="E62" s="116"/>
      <c r="F62" s="121"/>
      <c r="G62" s="118"/>
      <c r="H62" s="117"/>
      <c r="I62" s="117"/>
      <c r="J62" s="117"/>
      <c r="K62" s="118"/>
      <c r="L62" s="117"/>
      <c r="M62" s="117"/>
      <c r="N62" s="118"/>
      <c r="O62" s="117"/>
      <c r="P62" s="118"/>
      <c r="Q62" s="117"/>
      <c r="R62" s="118"/>
      <c r="S62" s="117"/>
      <c r="T62" s="118"/>
      <c r="U62" s="119"/>
      <c r="V62" s="117"/>
      <c r="W62" s="117"/>
      <c r="X62" s="73"/>
      <c r="Y62" s="354"/>
      <c r="Z62" s="354"/>
    </row>
    <row r="63" spans="1:106" s="103" customFormat="1" outlineLevel="1" x14ac:dyDescent="0.2">
      <c r="A63" s="115"/>
      <c r="B63" s="116"/>
      <c r="C63" s="116"/>
      <c r="D63" s="116"/>
      <c r="E63" s="116"/>
      <c r="F63" s="121"/>
      <c r="G63" s="118"/>
      <c r="H63" s="117"/>
      <c r="I63" s="117"/>
      <c r="J63" s="117"/>
      <c r="K63" s="118"/>
      <c r="L63" s="117"/>
      <c r="M63" s="117"/>
      <c r="N63" s="118"/>
      <c r="O63" s="117"/>
      <c r="P63" s="118"/>
      <c r="Q63" s="117"/>
      <c r="R63" s="118"/>
      <c r="S63" s="117"/>
      <c r="T63" s="118"/>
      <c r="U63" s="119"/>
      <c r="V63" s="117"/>
      <c r="W63" s="117"/>
      <c r="X63" s="73"/>
      <c r="Y63" s="102"/>
      <c r="Z63" s="102"/>
    </row>
    <row r="64" spans="1:106" s="97" customFormat="1" outlineLevel="1" x14ac:dyDescent="0.2">
      <c r="A64" s="115"/>
      <c r="B64" s="116"/>
      <c r="C64" s="116"/>
      <c r="D64" s="116"/>
      <c r="E64" s="116"/>
      <c r="F64" s="121"/>
      <c r="G64" s="118"/>
      <c r="H64" s="117"/>
      <c r="I64" s="117"/>
      <c r="J64" s="117"/>
      <c r="K64" s="118"/>
      <c r="L64" s="117"/>
      <c r="M64" s="117"/>
      <c r="N64" s="118"/>
      <c r="O64" s="117"/>
      <c r="P64" s="118"/>
      <c r="Q64" s="117"/>
      <c r="R64" s="118"/>
      <c r="S64" s="117"/>
      <c r="T64" s="118"/>
      <c r="U64" s="119"/>
      <c r="V64" s="117"/>
      <c r="W64" s="117"/>
      <c r="X64" s="73"/>
      <c r="Y64" s="239"/>
      <c r="Z64" s="239"/>
      <c r="AA64" s="73"/>
      <c r="AB64" s="73"/>
      <c r="AC64" s="73"/>
    </row>
    <row r="65" spans="1:106" s="97" customFormat="1" outlineLevel="1" x14ac:dyDescent="0.2">
      <c r="A65" s="115"/>
      <c r="B65" s="116"/>
      <c r="C65" s="116"/>
      <c r="D65" s="116"/>
      <c r="E65" s="116"/>
      <c r="F65" s="121"/>
      <c r="G65" s="118"/>
      <c r="H65" s="117"/>
      <c r="I65" s="117"/>
      <c r="J65" s="117"/>
      <c r="K65" s="118"/>
      <c r="L65" s="117"/>
      <c r="M65" s="117"/>
      <c r="N65" s="118"/>
      <c r="O65" s="117"/>
      <c r="P65" s="118"/>
      <c r="Q65" s="117"/>
      <c r="R65" s="118"/>
      <c r="S65" s="117"/>
      <c r="T65" s="118"/>
      <c r="U65" s="119"/>
      <c r="V65" s="117"/>
      <c r="W65" s="117"/>
      <c r="X65" s="73"/>
      <c r="Y65" s="72"/>
      <c r="Z65" s="72"/>
      <c r="AA65" s="73"/>
      <c r="AB65" s="73"/>
      <c r="AC65" s="73"/>
    </row>
    <row r="66" spans="1:106" s="97" customFormat="1" outlineLevel="1" x14ac:dyDescent="0.2">
      <c r="A66" s="115"/>
      <c r="B66" s="116"/>
      <c r="C66" s="116"/>
      <c r="D66" s="116"/>
      <c r="E66" s="116"/>
      <c r="F66" s="121"/>
      <c r="G66" s="118"/>
      <c r="H66" s="117"/>
      <c r="I66" s="117"/>
      <c r="J66" s="117"/>
      <c r="K66" s="118"/>
      <c r="L66" s="117"/>
      <c r="M66" s="117"/>
      <c r="N66" s="118"/>
      <c r="O66" s="117"/>
      <c r="P66" s="118"/>
      <c r="Q66" s="117"/>
      <c r="R66" s="118"/>
      <c r="S66" s="117"/>
      <c r="T66" s="118"/>
      <c r="U66" s="119"/>
      <c r="V66" s="117"/>
      <c r="W66" s="117"/>
      <c r="X66" s="73"/>
      <c r="Y66" s="72"/>
      <c r="Z66" s="72"/>
      <c r="AA66" s="73"/>
      <c r="AB66" s="73"/>
      <c r="AC66" s="73"/>
    </row>
    <row r="67" spans="1:106" s="103" customFormat="1" outlineLevel="1" x14ac:dyDescent="0.2">
      <c r="A67" s="115"/>
      <c r="B67" s="116"/>
      <c r="C67" s="116"/>
      <c r="D67" s="116"/>
      <c r="E67" s="116"/>
      <c r="F67" s="121"/>
      <c r="G67" s="118"/>
      <c r="H67" s="117"/>
      <c r="I67" s="117"/>
      <c r="J67" s="117"/>
      <c r="K67" s="118"/>
      <c r="L67" s="117"/>
      <c r="M67" s="117"/>
      <c r="N67" s="118"/>
      <c r="O67" s="117"/>
      <c r="P67" s="118"/>
      <c r="Q67" s="117"/>
      <c r="R67" s="118"/>
      <c r="S67" s="117"/>
      <c r="T67" s="118"/>
      <c r="U67" s="119"/>
      <c r="V67" s="117"/>
      <c r="W67" s="117"/>
      <c r="X67" s="73"/>
      <c r="Y67" s="102"/>
      <c r="Z67" s="102"/>
    </row>
    <row r="68" spans="1:106" outlineLevel="1" x14ac:dyDescent="0.2">
      <c r="Y68" s="72"/>
      <c r="Z68" s="72"/>
    </row>
    <row r="69" spans="1:106" ht="18" customHeight="1" outlineLevel="1" x14ac:dyDescent="0.2">
      <c r="Y69" s="102"/>
      <c r="Z69" s="102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</row>
    <row r="70" spans="1:106" s="209" customFormat="1" outlineLevel="1" x14ac:dyDescent="0.2">
      <c r="A70" s="115"/>
      <c r="B70" s="116"/>
      <c r="C70" s="116"/>
      <c r="D70" s="116"/>
      <c r="E70" s="116"/>
      <c r="F70" s="121"/>
      <c r="G70" s="118"/>
      <c r="H70" s="117"/>
      <c r="I70" s="117"/>
      <c r="J70" s="117"/>
      <c r="K70" s="118"/>
      <c r="L70" s="117"/>
      <c r="M70" s="117"/>
      <c r="N70" s="118"/>
      <c r="O70" s="117"/>
      <c r="P70" s="118"/>
      <c r="Q70" s="117"/>
      <c r="R70" s="118"/>
      <c r="S70" s="117"/>
      <c r="T70" s="118"/>
      <c r="U70" s="119"/>
      <c r="V70" s="117"/>
      <c r="W70" s="117"/>
      <c r="X70" s="73"/>
      <c r="Y70" s="339"/>
      <c r="Z70" s="339"/>
    </row>
    <row r="71" spans="1:106" outlineLevel="1" x14ac:dyDescent="0.2">
      <c r="Y71" s="72"/>
      <c r="Z71" s="72"/>
    </row>
    <row r="72" spans="1:106" s="97" customFormat="1" outlineLevel="1" x14ac:dyDescent="0.2">
      <c r="A72" s="115"/>
      <c r="B72" s="116"/>
      <c r="C72" s="116"/>
      <c r="D72" s="116"/>
      <c r="E72" s="116"/>
      <c r="F72" s="121"/>
      <c r="G72" s="118"/>
      <c r="H72" s="117"/>
      <c r="I72" s="117"/>
      <c r="J72" s="117"/>
      <c r="K72" s="118"/>
      <c r="L72" s="117"/>
      <c r="M72" s="117"/>
      <c r="N72" s="118"/>
      <c r="O72" s="117"/>
      <c r="P72" s="118"/>
      <c r="Q72" s="117"/>
      <c r="R72" s="118"/>
      <c r="S72" s="117"/>
      <c r="T72" s="118"/>
      <c r="U72" s="119"/>
      <c r="V72" s="117"/>
      <c r="W72" s="117"/>
      <c r="X72" s="73"/>
      <c r="Y72" s="239"/>
      <c r="Z72" s="239"/>
      <c r="AA72" s="73"/>
      <c r="AB72" s="73"/>
      <c r="AC72" s="73"/>
    </row>
    <row r="73" spans="1:106" s="97" customFormat="1" outlineLevel="1" x14ac:dyDescent="0.2">
      <c r="A73" s="115"/>
      <c r="B73" s="116"/>
      <c r="C73" s="116"/>
      <c r="D73" s="116"/>
      <c r="E73" s="116"/>
      <c r="F73" s="121"/>
      <c r="G73" s="118"/>
      <c r="H73" s="117"/>
      <c r="I73" s="117"/>
      <c r="J73" s="117"/>
      <c r="K73" s="118"/>
      <c r="L73" s="117"/>
      <c r="M73" s="117"/>
      <c r="N73" s="118"/>
      <c r="O73" s="117"/>
      <c r="P73" s="118"/>
      <c r="Q73" s="117"/>
      <c r="R73" s="118"/>
      <c r="S73" s="117"/>
      <c r="T73" s="118"/>
      <c r="U73" s="119"/>
      <c r="V73" s="117"/>
      <c r="W73" s="117"/>
      <c r="X73" s="73"/>
      <c r="Y73" s="72"/>
      <c r="Z73" s="72"/>
      <c r="AA73" s="73"/>
      <c r="AB73" s="73"/>
      <c r="AC73" s="73"/>
    </row>
    <row r="74" spans="1:106" s="97" customFormat="1" outlineLevel="1" x14ac:dyDescent="0.2">
      <c r="A74" s="115"/>
      <c r="B74" s="116"/>
      <c r="C74" s="116"/>
      <c r="D74" s="116"/>
      <c r="E74" s="116"/>
      <c r="F74" s="121"/>
      <c r="G74" s="118"/>
      <c r="H74" s="117"/>
      <c r="I74" s="117"/>
      <c r="J74" s="117"/>
      <c r="K74" s="118"/>
      <c r="L74" s="117"/>
      <c r="M74" s="117"/>
      <c r="N74" s="118"/>
      <c r="O74" s="117"/>
      <c r="P74" s="118"/>
      <c r="Q74" s="117"/>
      <c r="R74" s="118"/>
      <c r="S74" s="117"/>
      <c r="T74" s="118"/>
      <c r="U74" s="119"/>
      <c r="V74" s="117"/>
      <c r="W74" s="117"/>
      <c r="X74" s="73"/>
      <c r="Y74" s="72"/>
      <c r="Z74" s="72"/>
      <c r="AA74" s="73"/>
      <c r="AB74" s="73"/>
      <c r="AC74" s="73"/>
    </row>
    <row r="75" spans="1:106" s="78" customFormat="1" x14ac:dyDescent="0.2">
      <c r="A75" s="115"/>
      <c r="B75" s="116"/>
      <c r="C75" s="116"/>
      <c r="D75" s="116"/>
      <c r="E75" s="116"/>
      <c r="F75" s="121"/>
      <c r="G75" s="118"/>
      <c r="H75" s="117"/>
      <c r="I75" s="117"/>
      <c r="J75" s="117"/>
      <c r="K75" s="118"/>
      <c r="L75" s="117"/>
      <c r="M75" s="117"/>
      <c r="N75" s="118"/>
      <c r="O75" s="117"/>
      <c r="P75" s="118"/>
      <c r="Q75" s="117"/>
      <c r="R75" s="118"/>
      <c r="S75" s="117"/>
      <c r="T75" s="118"/>
      <c r="U75" s="119"/>
      <c r="V75" s="117"/>
      <c r="W75" s="117"/>
      <c r="X75" s="73"/>
      <c r="Y75" s="77"/>
      <c r="Z75" s="77"/>
    </row>
    <row r="76" spans="1:106" s="78" customFormat="1" x14ac:dyDescent="0.2">
      <c r="A76" s="115"/>
      <c r="B76" s="116"/>
      <c r="C76" s="116"/>
      <c r="D76" s="116"/>
      <c r="E76" s="116"/>
      <c r="F76" s="121"/>
      <c r="G76" s="118"/>
      <c r="H76" s="117"/>
      <c r="I76" s="117"/>
      <c r="J76" s="117"/>
      <c r="K76" s="118"/>
      <c r="L76" s="117"/>
      <c r="M76" s="117"/>
      <c r="N76" s="118"/>
      <c r="O76" s="117"/>
      <c r="P76" s="118"/>
      <c r="Q76" s="117"/>
      <c r="R76" s="118"/>
      <c r="S76" s="117"/>
      <c r="T76" s="118"/>
      <c r="U76" s="119"/>
      <c r="V76" s="117"/>
      <c r="W76" s="117"/>
      <c r="X76" s="73"/>
      <c r="Y76" s="77"/>
      <c r="Z76" s="77"/>
    </row>
    <row r="77" spans="1:106" s="284" customFormat="1" x14ac:dyDescent="0.2">
      <c r="A77" s="115"/>
      <c r="B77" s="116"/>
      <c r="C77" s="116"/>
      <c r="D77" s="116"/>
      <c r="E77" s="116"/>
      <c r="F77" s="121"/>
      <c r="G77" s="118"/>
      <c r="H77" s="117"/>
      <c r="I77" s="117"/>
      <c r="J77" s="117"/>
      <c r="K77" s="118"/>
      <c r="L77" s="117"/>
      <c r="M77" s="117"/>
      <c r="N77" s="118"/>
      <c r="O77" s="117"/>
      <c r="P77" s="118"/>
      <c r="Q77" s="117"/>
      <c r="R77" s="118"/>
      <c r="S77" s="117"/>
      <c r="T77" s="118"/>
      <c r="U77" s="119"/>
      <c r="V77" s="117"/>
      <c r="W77" s="117"/>
      <c r="X77" s="73"/>
      <c r="Y77" s="290"/>
      <c r="Z77" s="290"/>
    </row>
    <row r="78" spans="1:106" s="78" customFormat="1" x14ac:dyDescent="0.2">
      <c r="A78" s="115"/>
      <c r="B78" s="116"/>
      <c r="C78" s="116"/>
      <c r="D78" s="116"/>
      <c r="E78" s="116"/>
      <c r="F78" s="121"/>
      <c r="G78" s="118"/>
      <c r="H78" s="117"/>
      <c r="I78" s="117"/>
      <c r="J78" s="117"/>
      <c r="K78" s="118"/>
      <c r="L78" s="117"/>
      <c r="M78" s="117"/>
      <c r="N78" s="118"/>
      <c r="O78" s="117"/>
      <c r="P78" s="118"/>
      <c r="Q78" s="117"/>
      <c r="R78" s="118"/>
      <c r="S78" s="117"/>
      <c r="T78" s="118"/>
      <c r="U78" s="119"/>
      <c r="V78" s="117"/>
      <c r="W78" s="117"/>
      <c r="X78" s="73"/>
      <c r="Y78" s="77"/>
      <c r="Z78" s="77"/>
    </row>
    <row r="79" spans="1:106" s="103" customFormat="1" outlineLevel="1" x14ac:dyDescent="0.2">
      <c r="A79" s="115"/>
      <c r="B79" s="116"/>
      <c r="C79" s="116"/>
      <c r="D79" s="116"/>
      <c r="E79" s="116"/>
      <c r="F79" s="121"/>
      <c r="G79" s="118"/>
      <c r="H79" s="117"/>
      <c r="I79" s="117"/>
      <c r="J79" s="117"/>
      <c r="K79" s="118"/>
      <c r="L79" s="117"/>
      <c r="M79" s="117"/>
      <c r="N79" s="118"/>
      <c r="O79" s="117"/>
      <c r="P79" s="118"/>
      <c r="Q79" s="117"/>
      <c r="R79" s="118"/>
      <c r="S79" s="117"/>
      <c r="T79" s="118"/>
      <c r="U79" s="119"/>
      <c r="V79" s="117"/>
      <c r="W79" s="117"/>
      <c r="X79" s="73"/>
      <c r="Y79" s="102"/>
      <c r="Z79" s="102"/>
    </row>
    <row r="80" spans="1:106" outlineLevel="1" x14ac:dyDescent="0.2">
      <c r="Y80" s="72"/>
      <c r="Z80" s="72"/>
    </row>
    <row r="81" spans="1:106" ht="18" customHeight="1" outlineLevel="1" x14ac:dyDescent="0.2">
      <c r="Y81" s="102"/>
      <c r="Z81" s="102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</row>
    <row r="82" spans="1:106" s="103" customFormat="1" outlineLevel="1" x14ac:dyDescent="0.2">
      <c r="A82" s="115"/>
      <c r="B82" s="116"/>
      <c r="C82" s="116"/>
      <c r="D82" s="116"/>
      <c r="E82" s="116"/>
      <c r="F82" s="121"/>
      <c r="G82" s="118"/>
      <c r="H82" s="117"/>
      <c r="I82" s="117"/>
      <c r="J82" s="117"/>
      <c r="K82" s="118"/>
      <c r="L82" s="117"/>
      <c r="M82" s="117"/>
      <c r="N82" s="118"/>
      <c r="O82" s="117"/>
      <c r="P82" s="118"/>
      <c r="Q82" s="117"/>
      <c r="R82" s="118"/>
      <c r="S82" s="117"/>
      <c r="T82" s="118"/>
      <c r="U82" s="119"/>
      <c r="V82" s="117"/>
      <c r="W82" s="117"/>
      <c r="X82" s="73"/>
      <c r="Y82" s="102"/>
      <c r="Z82" s="102"/>
    </row>
    <row r="83" spans="1:106" s="103" customFormat="1" outlineLevel="1" x14ac:dyDescent="0.2">
      <c r="A83" s="115"/>
      <c r="B83" s="116"/>
      <c r="C83" s="116"/>
      <c r="D83" s="116"/>
      <c r="E83" s="116"/>
      <c r="F83" s="121"/>
      <c r="G83" s="118"/>
      <c r="H83" s="117"/>
      <c r="I83" s="117"/>
      <c r="J83" s="117"/>
      <c r="K83" s="118"/>
      <c r="L83" s="117"/>
      <c r="M83" s="117"/>
      <c r="N83" s="118"/>
      <c r="O83" s="117"/>
      <c r="P83" s="118"/>
      <c r="Q83" s="117"/>
      <c r="R83" s="118"/>
      <c r="S83" s="117"/>
      <c r="T83" s="118"/>
      <c r="U83" s="119"/>
      <c r="V83" s="117"/>
      <c r="W83" s="117"/>
      <c r="X83" s="73"/>
      <c r="Y83" s="102"/>
      <c r="Z83" s="102"/>
    </row>
    <row r="84" spans="1:106" s="209" customFormat="1" outlineLevel="1" x14ac:dyDescent="0.2">
      <c r="A84" s="115"/>
      <c r="B84" s="116"/>
      <c r="C84" s="116"/>
      <c r="D84" s="116"/>
      <c r="E84" s="116"/>
      <c r="F84" s="121"/>
      <c r="G84" s="118"/>
      <c r="H84" s="117"/>
      <c r="I84" s="117"/>
      <c r="J84" s="117"/>
      <c r="K84" s="118"/>
      <c r="L84" s="117"/>
      <c r="M84" s="117"/>
      <c r="N84" s="118"/>
      <c r="O84" s="117"/>
      <c r="P84" s="118"/>
      <c r="Q84" s="117"/>
      <c r="R84" s="118"/>
      <c r="S84" s="117"/>
      <c r="T84" s="118"/>
      <c r="U84" s="119"/>
      <c r="V84" s="117"/>
      <c r="W84" s="117"/>
      <c r="X84" s="73"/>
      <c r="Y84" s="339"/>
      <c r="Z84" s="339"/>
    </row>
    <row r="85" spans="1:106" s="209" customFormat="1" outlineLevel="1" x14ac:dyDescent="0.2">
      <c r="A85" s="115"/>
      <c r="B85" s="116"/>
      <c r="C85" s="116"/>
      <c r="D85" s="116"/>
      <c r="E85" s="116"/>
      <c r="F85" s="121"/>
      <c r="G85" s="118"/>
      <c r="H85" s="117"/>
      <c r="I85" s="117"/>
      <c r="J85" s="117"/>
      <c r="K85" s="118"/>
      <c r="L85" s="117"/>
      <c r="M85" s="117"/>
      <c r="N85" s="118"/>
      <c r="O85" s="117"/>
      <c r="P85" s="118"/>
      <c r="Q85" s="117"/>
      <c r="R85" s="118"/>
      <c r="S85" s="117"/>
      <c r="T85" s="118"/>
      <c r="U85" s="119"/>
      <c r="V85" s="117"/>
      <c r="W85" s="117"/>
      <c r="X85" s="73"/>
      <c r="Y85" s="339"/>
      <c r="Z85" s="339"/>
    </row>
    <row r="86" spans="1:106" s="209" customFormat="1" outlineLevel="1" x14ac:dyDescent="0.2">
      <c r="A86" s="115"/>
      <c r="B86" s="116"/>
      <c r="C86" s="116"/>
      <c r="D86" s="116"/>
      <c r="E86" s="116"/>
      <c r="F86" s="121"/>
      <c r="G86" s="118"/>
      <c r="H86" s="117"/>
      <c r="I86" s="117"/>
      <c r="J86" s="117"/>
      <c r="K86" s="118"/>
      <c r="L86" s="117"/>
      <c r="M86" s="117"/>
      <c r="N86" s="118"/>
      <c r="O86" s="117"/>
      <c r="P86" s="118"/>
      <c r="Q86" s="117"/>
      <c r="R86" s="118"/>
      <c r="S86" s="117"/>
      <c r="T86" s="118"/>
      <c r="U86" s="119"/>
      <c r="V86" s="117"/>
      <c r="W86" s="117"/>
      <c r="X86" s="73"/>
      <c r="Y86" s="339"/>
      <c r="Z86" s="339"/>
    </row>
    <row r="87" spans="1:106" outlineLevel="1" x14ac:dyDescent="0.2">
      <c r="Y87" s="102"/>
      <c r="Z87" s="102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</row>
    <row r="88" spans="1:106" outlineLevel="1" x14ac:dyDescent="0.2">
      <c r="Y88" s="239"/>
      <c r="Z88" s="239"/>
    </row>
    <row r="89" spans="1:106" outlineLevel="1" x14ac:dyDescent="0.2">
      <c r="Y89" s="72"/>
      <c r="Z89" s="72"/>
    </row>
    <row r="90" spans="1:106" outlineLevel="1" x14ac:dyDescent="0.2">
      <c r="Y90" s="72"/>
      <c r="Z90" s="72"/>
    </row>
    <row r="91" spans="1:106" s="78" customFormat="1" x14ac:dyDescent="0.2">
      <c r="A91" s="115"/>
      <c r="B91" s="116"/>
      <c r="C91" s="116"/>
      <c r="D91" s="116"/>
      <c r="E91" s="116"/>
      <c r="F91" s="121"/>
      <c r="G91" s="118"/>
      <c r="H91" s="117"/>
      <c r="I91" s="117"/>
      <c r="J91" s="117"/>
      <c r="K91" s="118"/>
      <c r="L91" s="117"/>
      <c r="M91" s="117"/>
      <c r="N91" s="118"/>
      <c r="O91" s="117"/>
      <c r="P91" s="118"/>
      <c r="Q91" s="117"/>
      <c r="R91" s="118"/>
      <c r="S91" s="117"/>
      <c r="T91" s="118"/>
      <c r="U91" s="119"/>
      <c r="V91" s="117"/>
      <c r="W91" s="117"/>
      <c r="X91" s="73"/>
      <c r="Y91" s="77"/>
      <c r="Z91" s="77"/>
    </row>
    <row r="92" spans="1:106" s="284" customFormat="1" x14ac:dyDescent="0.2">
      <c r="A92" s="115"/>
      <c r="B92" s="116"/>
      <c r="C92" s="116"/>
      <c r="D92" s="116"/>
      <c r="E92" s="116"/>
      <c r="F92" s="121"/>
      <c r="G92" s="118"/>
      <c r="H92" s="117"/>
      <c r="I92" s="117"/>
      <c r="J92" s="117"/>
      <c r="K92" s="118"/>
      <c r="L92" s="117"/>
      <c r="M92" s="117"/>
      <c r="N92" s="118"/>
      <c r="O92" s="117"/>
      <c r="P92" s="118"/>
      <c r="Q92" s="117"/>
      <c r="R92" s="118"/>
      <c r="S92" s="117"/>
      <c r="T92" s="118"/>
      <c r="U92" s="119"/>
      <c r="V92" s="117"/>
      <c r="W92" s="117"/>
      <c r="X92" s="73"/>
      <c r="Y92" s="290"/>
      <c r="Z92" s="290"/>
    </row>
    <row r="93" spans="1:106" s="78" customFormat="1" x14ac:dyDescent="0.2">
      <c r="A93" s="115"/>
      <c r="B93" s="116"/>
      <c r="C93" s="116"/>
      <c r="D93" s="116"/>
      <c r="E93" s="116"/>
      <c r="F93" s="121"/>
      <c r="G93" s="118"/>
      <c r="H93" s="117"/>
      <c r="I93" s="117"/>
      <c r="J93" s="117"/>
      <c r="K93" s="118"/>
      <c r="L93" s="117"/>
      <c r="M93" s="117"/>
      <c r="N93" s="118"/>
      <c r="O93" s="117"/>
      <c r="P93" s="118"/>
      <c r="Q93" s="117"/>
      <c r="R93" s="118"/>
      <c r="S93" s="117"/>
      <c r="T93" s="118"/>
      <c r="U93" s="119"/>
      <c r="V93" s="117"/>
      <c r="W93" s="117"/>
      <c r="X93" s="73"/>
      <c r="Y93" s="77"/>
      <c r="Z93" s="77"/>
    </row>
    <row r="94" spans="1:106" outlineLevel="1" x14ac:dyDescent="0.2">
      <c r="Y94" s="72"/>
      <c r="Z94" s="72"/>
    </row>
    <row r="95" spans="1:106" outlineLevel="1" x14ac:dyDescent="0.2">
      <c r="Y95" s="72"/>
      <c r="Z95" s="72"/>
    </row>
    <row r="96" spans="1:106" outlineLevel="1" x14ac:dyDescent="0.2">
      <c r="Y96" s="72"/>
      <c r="Z96" s="72"/>
    </row>
    <row r="97" spans="1:106" ht="18" customHeight="1" outlineLevel="1" x14ac:dyDescent="0.2">
      <c r="Y97" s="102"/>
      <c r="Z97" s="102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</row>
    <row r="98" spans="1:106" outlineLevel="1" x14ac:dyDescent="0.2">
      <c r="Y98" s="72"/>
      <c r="Z98" s="72"/>
    </row>
    <row r="99" spans="1:106" s="103" customFormat="1" outlineLevel="1" x14ac:dyDescent="0.2">
      <c r="A99" s="115"/>
      <c r="B99" s="116"/>
      <c r="C99" s="116"/>
      <c r="D99" s="116"/>
      <c r="E99" s="116"/>
      <c r="F99" s="121"/>
      <c r="G99" s="118"/>
      <c r="H99" s="117"/>
      <c r="I99" s="117"/>
      <c r="J99" s="117"/>
      <c r="K99" s="118"/>
      <c r="L99" s="117"/>
      <c r="M99" s="117"/>
      <c r="N99" s="118"/>
      <c r="O99" s="117"/>
      <c r="P99" s="118"/>
      <c r="Q99" s="117"/>
      <c r="R99" s="118"/>
      <c r="S99" s="117"/>
      <c r="T99" s="118"/>
      <c r="U99" s="119"/>
      <c r="V99" s="117"/>
      <c r="W99" s="117"/>
      <c r="X99" s="73"/>
      <c r="Y99" s="96"/>
      <c r="Z99" s="96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</row>
    <row r="100" spans="1:106" s="209" customFormat="1" outlineLevel="1" x14ac:dyDescent="0.2">
      <c r="A100" s="115"/>
      <c r="B100" s="116"/>
      <c r="C100" s="116"/>
      <c r="D100" s="116"/>
      <c r="E100" s="116"/>
      <c r="F100" s="121"/>
      <c r="G100" s="118"/>
      <c r="H100" s="117"/>
      <c r="I100" s="117"/>
      <c r="J100" s="117"/>
      <c r="K100" s="118"/>
      <c r="L100" s="117"/>
      <c r="M100" s="117"/>
      <c r="N100" s="118"/>
      <c r="O100" s="117"/>
      <c r="P100" s="118"/>
      <c r="Q100" s="117"/>
      <c r="R100" s="118"/>
      <c r="S100" s="117"/>
      <c r="T100" s="118"/>
      <c r="U100" s="119"/>
      <c r="V100" s="117"/>
      <c r="W100" s="117"/>
      <c r="X100" s="73"/>
      <c r="Y100" s="339"/>
      <c r="Z100" s="339"/>
    </row>
    <row r="101" spans="1:106" s="209" customFormat="1" outlineLevel="1" x14ac:dyDescent="0.2">
      <c r="A101" s="115"/>
      <c r="B101" s="116"/>
      <c r="C101" s="116"/>
      <c r="D101" s="116"/>
      <c r="E101" s="116"/>
      <c r="F101" s="121"/>
      <c r="G101" s="118"/>
      <c r="H101" s="117"/>
      <c r="I101" s="117"/>
      <c r="J101" s="117"/>
      <c r="K101" s="118"/>
      <c r="L101" s="117"/>
      <c r="M101" s="117"/>
      <c r="N101" s="118"/>
      <c r="O101" s="117"/>
      <c r="P101" s="118"/>
      <c r="Q101" s="117"/>
      <c r="R101" s="118"/>
      <c r="S101" s="117"/>
      <c r="T101" s="118"/>
      <c r="U101" s="119"/>
      <c r="V101" s="117"/>
      <c r="W101" s="117"/>
      <c r="X101" s="73"/>
      <c r="Y101" s="339"/>
      <c r="Z101" s="339"/>
    </row>
    <row r="102" spans="1:106" s="209" customFormat="1" outlineLevel="1" x14ac:dyDescent="0.2">
      <c r="A102" s="115"/>
      <c r="B102" s="116"/>
      <c r="C102" s="116"/>
      <c r="D102" s="116"/>
      <c r="E102" s="116"/>
      <c r="F102" s="121"/>
      <c r="G102" s="118"/>
      <c r="H102" s="117"/>
      <c r="I102" s="117"/>
      <c r="J102" s="117"/>
      <c r="K102" s="118"/>
      <c r="L102" s="117"/>
      <c r="M102" s="117"/>
      <c r="N102" s="118"/>
      <c r="O102" s="117"/>
      <c r="P102" s="118"/>
      <c r="Q102" s="117"/>
      <c r="R102" s="118"/>
      <c r="S102" s="117"/>
      <c r="T102" s="118"/>
      <c r="U102" s="119"/>
      <c r="V102" s="117"/>
      <c r="W102" s="117"/>
      <c r="X102" s="73"/>
      <c r="Y102" s="339"/>
      <c r="Z102" s="339"/>
    </row>
    <row r="103" spans="1:106" s="97" customFormat="1" outlineLevel="1" x14ac:dyDescent="0.2">
      <c r="A103" s="115"/>
      <c r="B103" s="116"/>
      <c r="C103" s="116"/>
      <c r="D103" s="116"/>
      <c r="E103" s="116"/>
      <c r="F103" s="121"/>
      <c r="G103" s="118"/>
      <c r="H103" s="117"/>
      <c r="I103" s="117"/>
      <c r="J103" s="117"/>
      <c r="K103" s="118"/>
      <c r="L103" s="117"/>
      <c r="M103" s="117"/>
      <c r="N103" s="118"/>
      <c r="O103" s="117"/>
      <c r="P103" s="118"/>
      <c r="Q103" s="117"/>
      <c r="R103" s="118"/>
      <c r="S103" s="117"/>
      <c r="T103" s="118"/>
      <c r="U103" s="119"/>
      <c r="V103" s="117"/>
      <c r="W103" s="117"/>
      <c r="X103" s="73"/>
      <c r="Y103" s="102"/>
      <c r="Z103" s="102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</row>
    <row r="104" spans="1:106" outlineLevel="1" x14ac:dyDescent="0.2">
      <c r="Y104" s="239"/>
      <c r="Z104" s="239"/>
    </row>
    <row r="105" spans="1:106" s="257" customFormat="1" outlineLevel="1" x14ac:dyDescent="0.2">
      <c r="A105" s="115"/>
      <c r="B105" s="116"/>
      <c r="C105" s="116"/>
      <c r="D105" s="116"/>
      <c r="E105" s="116"/>
      <c r="F105" s="121"/>
      <c r="G105" s="118"/>
      <c r="H105" s="117"/>
      <c r="I105" s="117"/>
      <c r="J105" s="117"/>
      <c r="K105" s="118"/>
      <c r="L105" s="117"/>
      <c r="M105" s="117"/>
      <c r="N105" s="118"/>
      <c r="O105" s="117"/>
      <c r="P105" s="118"/>
      <c r="Q105" s="117"/>
      <c r="R105" s="118"/>
      <c r="S105" s="117"/>
      <c r="T105" s="118"/>
      <c r="U105" s="119"/>
      <c r="V105" s="117"/>
      <c r="W105" s="117"/>
      <c r="X105" s="73"/>
      <c r="Y105" s="256"/>
      <c r="Z105" s="256"/>
    </row>
  </sheetData>
  <autoFilter ref="A4:AC37">
    <sortState ref="A5:AC28">
      <sortCondition ref="D4:D11"/>
    </sortState>
  </autoFilter>
  <mergeCells count="17">
    <mergeCell ref="Z2:Z3"/>
    <mergeCell ref="P2:Q2"/>
    <mergeCell ref="R2:S2"/>
    <mergeCell ref="T2:U2"/>
    <mergeCell ref="V2:W2"/>
    <mergeCell ref="X2:X3"/>
    <mergeCell ref="Y2:Y3"/>
    <mergeCell ref="A1:X1"/>
    <mergeCell ref="A2:A3"/>
    <mergeCell ref="B2:B3"/>
    <mergeCell ref="C2:C3"/>
    <mergeCell ref="D2:D3"/>
    <mergeCell ref="E2:E3"/>
    <mergeCell ref="F2:F3"/>
    <mergeCell ref="G2:J2"/>
    <mergeCell ref="K2:M2"/>
    <mergeCell ref="N2:O2"/>
  </mergeCells>
  <printOptions horizontalCentered="1"/>
  <pageMargins left="0.15748031496062992" right="0.15748031496062992" top="0.74803149606299213" bottom="0.51181102362204722" header="0.51181102362204722" footer="0.31496062992125984"/>
  <pageSetup paperSize="9" scale="95" orientation="landscape" r:id="rId1"/>
  <headerFooter alignWithMargins="0">
    <oddFooter>&amp;A&amp;Rหน้าที่ &amp;P</oddFooter>
  </headerFooter>
  <rowBreaks count="2" manualBreakCount="2">
    <brk id="24" max="23" man="1"/>
    <brk id="44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83"/>
  <sheetViews>
    <sheetView view="pageBreakPreview" zoomScale="130" zoomScaleNormal="130" zoomScaleSheetLayoutView="130" workbookViewId="0">
      <pane ySplit="4" topLeftCell="A5" activePane="bottomLeft" state="frozen"/>
      <selection pane="bottomLeft" activeCell="X11" sqref="X11"/>
    </sheetView>
  </sheetViews>
  <sheetFormatPr defaultColWidth="9.140625" defaultRowHeight="12.75" outlineLevelRow="1" x14ac:dyDescent="0.2"/>
  <cols>
    <col min="1" max="1" width="3" style="115" customWidth="1"/>
    <col min="2" max="2" width="5.42578125" style="116" customWidth="1"/>
    <col min="3" max="3" width="5" style="116" customWidth="1"/>
    <col min="4" max="4" width="5.42578125" style="116" customWidth="1"/>
    <col min="5" max="5" width="14.42578125" style="116" customWidth="1"/>
    <col min="6" max="6" width="6.5703125" style="440" customWidth="1"/>
    <col min="7" max="7" width="3.7109375" style="118" customWidth="1"/>
    <col min="8" max="8" width="8.140625" style="117" customWidth="1"/>
    <col min="9" max="9" width="5" style="117" customWidth="1"/>
    <col min="10" max="10" width="7.85546875" style="117" customWidth="1"/>
    <col min="11" max="11" width="3" style="118" customWidth="1"/>
    <col min="12" max="12" width="5.85546875" style="117" customWidth="1"/>
    <col min="13" max="13" width="5.7109375" style="117" customWidth="1"/>
    <col min="14" max="14" width="3.28515625" style="118" customWidth="1"/>
    <col min="15" max="15" width="5.28515625" style="117" customWidth="1"/>
    <col min="16" max="16" width="3.28515625" style="118" customWidth="1"/>
    <col min="17" max="17" width="6.7109375" style="117" customWidth="1"/>
    <col min="18" max="18" width="3.5703125" style="118" customWidth="1"/>
    <col min="19" max="19" width="6.42578125" style="117" customWidth="1"/>
    <col min="20" max="20" width="4.140625" style="118" customWidth="1"/>
    <col min="21" max="21" width="8.42578125" style="119" customWidth="1"/>
    <col min="22" max="22" width="4.7109375" style="117" customWidth="1"/>
    <col min="23" max="23" width="5.28515625" style="117" customWidth="1"/>
    <col min="24" max="24" width="9" style="73" customWidth="1"/>
    <col min="25" max="25" width="6.7109375" style="120" customWidth="1"/>
    <col min="26" max="26" width="5.42578125" style="120" customWidth="1"/>
    <col min="27" max="27" width="10.28515625" style="73" bestFit="1" customWidth="1"/>
    <col min="28" max="28" width="3" style="73" customWidth="1"/>
    <col min="29" max="16384" width="9.140625" style="73"/>
  </cols>
  <sheetData>
    <row r="1" spans="1:29" s="4" customFormat="1" ht="21" customHeight="1" x14ac:dyDescent="0.45">
      <c r="A1" s="479" t="s">
        <v>130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1"/>
      <c r="Z1" s="2"/>
      <c r="AA1" s="3"/>
      <c r="AB1" s="3"/>
    </row>
    <row r="2" spans="1:29" s="4" customFormat="1" ht="18" x14ac:dyDescent="0.4">
      <c r="A2" s="480" t="s">
        <v>0</v>
      </c>
      <c r="B2" s="482" t="s">
        <v>1</v>
      </c>
      <c r="C2" s="482" t="s">
        <v>2</v>
      </c>
      <c r="D2" s="484" t="s">
        <v>3</v>
      </c>
      <c r="E2" s="484" t="s">
        <v>4</v>
      </c>
      <c r="F2" s="484" t="s">
        <v>5</v>
      </c>
      <c r="G2" s="486" t="s">
        <v>6</v>
      </c>
      <c r="H2" s="487"/>
      <c r="I2" s="487"/>
      <c r="J2" s="488"/>
      <c r="K2" s="486" t="s">
        <v>7</v>
      </c>
      <c r="L2" s="487"/>
      <c r="M2" s="488"/>
      <c r="N2" s="492" t="s">
        <v>8</v>
      </c>
      <c r="O2" s="493"/>
      <c r="P2" s="492" t="s">
        <v>9</v>
      </c>
      <c r="Q2" s="493"/>
      <c r="R2" s="500" t="s">
        <v>10</v>
      </c>
      <c r="S2" s="501"/>
      <c r="T2" s="502" t="s">
        <v>11</v>
      </c>
      <c r="U2" s="503"/>
      <c r="V2" s="502" t="s">
        <v>12</v>
      </c>
      <c r="W2" s="504"/>
      <c r="X2" s="505" t="s">
        <v>13</v>
      </c>
      <c r="Y2" s="507" t="s">
        <v>14</v>
      </c>
      <c r="Z2" s="494" t="s">
        <v>15</v>
      </c>
      <c r="AA2" s="3"/>
      <c r="AB2" s="3"/>
      <c r="AC2" s="3"/>
    </row>
    <row r="3" spans="1:29" s="4" customFormat="1" ht="18" x14ac:dyDescent="0.4">
      <c r="A3" s="481"/>
      <c r="B3" s="483"/>
      <c r="C3" s="483"/>
      <c r="D3" s="485"/>
      <c r="E3" s="485"/>
      <c r="F3" s="485"/>
      <c r="G3" s="430" t="s">
        <v>16</v>
      </c>
      <c r="H3" s="6" t="s">
        <v>17</v>
      </c>
      <c r="I3" s="6" t="s">
        <v>18</v>
      </c>
      <c r="J3" s="6" t="s">
        <v>19</v>
      </c>
      <c r="K3" s="7" t="s">
        <v>16</v>
      </c>
      <c r="L3" s="6" t="s">
        <v>17</v>
      </c>
      <c r="M3" s="6" t="s">
        <v>19</v>
      </c>
      <c r="N3" s="7" t="s">
        <v>16</v>
      </c>
      <c r="O3" s="8" t="s">
        <v>19</v>
      </c>
      <c r="P3" s="9" t="s">
        <v>16</v>
      </c>
      <c r="Q3" s="8" t="s">
        <v>19</v>
      </c>
      <c r="R3" s="5" t="s">
        <v>16</v>
      </c>
      <c r="S3" s="6" t="s">
        <v>20</v>
      </c>
      <c r="T3" s="10" t="s">
        <v>16</v>
      </c>
      <c r="U3" s="11"/>
      <c r="V3" s="12" t="s">
        <v>21</v>
      </c>
      <c r="W3" s="12" t="s">
        <v>22</v>
      </c>
      <c r="X3" s="506"/>
      <c r="Y3" s="508"/>
      <c r="Z3" s="495"/>
      <c r="AA3" s="3"/>
      <c r="AB3" s="3"/>
      <c r="AC3" s="3"/>
    </row>
    <row r="4" spans="1:29" s="4" customFormat="1" ht="18" x14ac:dyDescent="0.4">
      <c r="A4" s="13"/>
      <c r="B4" s="14"/>
      <c r="C4" s="14"/>
      <c r="D4" s="15"/>
      <c r="E4" s="15"/>
      <c r="F4" s="15"/>
      <c r="G4" s="431"/>
      <c r="H4" s="17"/>
      <c r="I4" s="17"/>
      <c r="J4" s="17"/>
      <c r="K4" s="18"/>
      <c r="L4" s="17"/>
      <c r="M4" s="17"/>
      <c r="N4" s="18"/>
      <c r="O4" s="19"/>
      <c r="P4" s="20"/>
      <c r="Q4" s="19"/>
      <c r="R4" s="16"/>
      <c r="S4" s="17"/>
      <c r="T4" s="21"/>
      <c r="U4" s="22"/>
      <c r="V4" s="23"/>
      <c r="W4" s="23"/>
      <c r="X4" s="24"/>
      <c r="Y4" s="25"/>
      <c r="Z4" s="26"/>
      <c r="AA4" s="3"/>
      <c r="AB4" s="3"/>
      <c r="AC4" s="3"/>
    </row>
    <row r="5" spans="1:29" s="208" customFormat="1" ht="18" x14ac:dyDescent="0.4">
      <c r="A5" s="203"/>
      <c r="B5" s="204"/>
      <c r="C5" s="204"/>
      <c r="D5" s="205"/>
      <c r="E5" s="206" t="s">
        <v>73</v>
      </c>
      <c r="F5" s="205"/>
      <c r="G5" s="171"/>
      <c r="H5" s="168"/>
      <c r="I5" s="168"/>
      <c r="J5" s="168"/>
      <c r="K5" s="167"/>
      <c r="L5" s="168"/>
      <c r="M5" s="168"/>
      <c r="N5" s="167"/>
      <c r="O5" s="169"/>
      <c r="P5" s="170"/>
      <c r="Q5" s="169"/>
      <c r="R5" s="167"/>
      <c r="S5" s="168"/>
      <c r="T5" s="171"/>
      <c r="U5" s="172"/>
      <c r="V5" s="173"/>
      <c r="W5" s="173"/>
      <c r="X5" s="207"/>
      <c r="Y5" s="201"/>
      <c r="Z5" s="202"/>
      <c r="AA5" s="195"/>
      <c r="AB5" s="195"/>
      <c r="AC5" s="195"/>
    </row>
    <row r="6" spans="1:29" s="78" customFormat="1" ht="18" x14ac:dyDescent="0.4">
      <c r="A6" s="74"/>
      <c r="B6" s="75" t="s">
        <v>143</v>
      </c>
      <c r="C6" s="286" t="s">
        <v>114</v>
      </c>
      <c r="D6" s="286" t="s">
        <v>115</v>
      </c>
      <c r="E6" s="366" t="s">
        <v>176</v>
      </c>
      <c r="F6" s="291" t="s">
        <v>160</v>
      </c>
      <c r="G6" s="50"/>
      <c r="H6" s="51"/>
      <c r="I6" s="51"/>
      <c r="J6" s="51"/>
      <c r="K6" s="50">
        <v>21</v>
      </c>
      <c r="L6" s="51">
        <v>16454.5</v>
      </c>
      <c r="M6" s="51">
        <v>9750.5</v>
      </c>
      <c r="N6" s="50"/>
      <c r="O6" s="51"/>
      <c r="P6" s="50"/>
      <c r="Q6" s="421"/>
      <c r="R6" s="50"/>
      <c r="S6" s="51"/>
      <c r="T6" s="100">
        <f t="shared" ref="T6" si="0">+G6+K6+N6+P6-R6</f>
        <v>21</v>
      </c>
      <c r="U6" s="101">
        <f t="shared" ref="U6" si="1">+J6+M6+O6+Q6-S6</f>
        <v>9750.5</v>
      </c>
      <c r="V6" s="51"/>
      <c r="W6" s="51"/>
      <c r="X6" s="290" t="s">
        <v>113</v>
      </c>
      <c r="Y6" s="77"/>
      <c r="Z6" s="77"/>
    </row>
    <row r="7" spans="1:29" s="78" customFormat="1" ht="18" x14ac:dyDescent="0.4">
      <c r="A7" s="74"/>
      <c r="B7" s="75"/>
      <c r="C7" s="75"/>
      <c r="D7" s="75"/>
      <c r="E7" s="404"/>
      <c r="F7" s="356"/>
      <c r="G7" s="357"/>
      <c r="H7" s="51"/>
      <c r="I7" s="51"/>
      <c r="J7" s="51"/>
      <c r="K7" s="50"/>
      <c r="L7" s="51"/>
      <c r="M7" s="51"/>
      <c r="N7" s="50"/>
      <c r="O7" s="51"/>
      <c r="P7" s="50"/>
      <c r="Q7" s="421"/>
      <c r="R7" s="50"/>
      <c r="S7" s="51"/>
      <c r="T7" s="288">
        <f t="shared" ref="T7" si="2">+G7+K7+N7+P7-R7</f>
        <v>0</v>
      </c>
      <c r="U7" s="289">
        <f t="shared" ref="U7" si="3">+J7+M7+O7+Q7-S7</f>
        <v>0</v>
      </c>
      <c r="V7" s="51"/>
      <c r="W7" s="51"/>
      <c r="X7" s="77"/>
      <c r="Y7" s="77"/>
      <c r="Z7" s="77"/>
    </row>
    <row r="8" spans="1:29" s="284" customFormat="1" ht="18" outlineLevel="1" x14ac:dyDescent="0.4">
      <c r="A8" s="74"/>
      <c r="B8" s="75"/>
      <c r="C8" s="75"/>
      <c r="D8" s="75"/>
      <c r="E8" s="404"/>
      <c r="F8" s="356"/>
      <c r="G8" s="357"/>
      <c r="H8" s="51"/>
      <c r="I8" s="51"/>
      <c r="J8" s="51"/>
      <c r="K8" s="50"/>
      <c r="L8" s="51"/>
      <c r="M8" s="51"/>
      <c r="N8" s="50"/>
      <c r="O8" s="51"/>
      <c r="P8" s="50"/>
      <c r="Q8" s="421"/>
      <c r="R8" s="50"/>
      <c r="S8" s="51"/>
      <c r="T8" s="288">
        <f t="shared" ref="T8" si="4">+G8+K8+N8+P8-R8</f>
        <v>0</v>
      </c>
      <c r="U8" s="289">
        <f t="shared" ref="U8" si="5">+J8+M8+O8+Q8-S8</f>
        <v>0</v>
      </c>
      <c r="V8" s="51"/>
      <c r="W8" s="51"/>
      <c r="X8" s="77"/>
      <c r="Y8" s="290"/>
      <c r="Z8" s="290"/>
    </row>
    <row r="9" spans="1:29" ht="18" outlineLevel="1" x14ac:dyDescent="0.4">
      <c r="A9" s="74"/>
      <c r="B9" s="75"/>
      <c r="C9" s="75"/>
      <c r="D9" s="75"/>
      <c r="E9" s="404"/>
      <c r="F9" s="356"/>
      <c r="G9" s="357"/>
      <c r="H9" s="51"/>
      <c r="I9" s="51"/>
      <c r="J9" s="51"/>
      <c r="K9" s="50"/>
      <c r="L9" s="51"/>
      <c r="M9" s="51"/>
      <c r="N9" s="50"/>
      <c r="O9" s="51"/>
      <c r="P9" s="50"/>
      <c r="Q9" s="421"/>
      <c r="R9" s="50"/>
      <c r="S9" s="51"/>
      <c r="T9" s="288">
        <f t="shared" ref="T9" si="6">+G9+K9+N9+P9-R9</f>
        <v>0</v>
      </c>
      <c r="U9" s="289">
        <f t="shared" ref="U9" si="7">+J9+M9+O9+Q9-S9</f>
        <v>0</v>
      </c>
      <c r="V9" s="51"/>
      <c r="W9" s="51"/>
      <c r="X9" s="77"/>
      <c r="Y9" s="72"/>
      <c r="Z9" s="72"/>
    </row>
    <row r="10" spans="1:29" ht="18" outlineLevel="1" x14ac:dyDescent="0.4">
      <c r="A10" s="84"/>
      <c r="B10" s="286"/>
      <c r="C10" s="286"/>
      <c r="D10" s="85"/>
      <c r="E10" s="104"/>
      <c r="F10" s="105"/>
      <c r="G10" s="106"/>
      <c r="H10" s="87"/>
      <c r="I10" s="80"/>
      <c r="J10" s="87"/>
      <c r="K10" s="80"/>
      <c r="L10" s="80"/>
      <c r="M10" s="80"/>
      <c r="N10" s="80"/>
      <c r="O10" s="87"/>
      <c r="P10" s="80"/>
      <c r="Q10" s="87"/>
      <c r="R10" s="80"/>
      <c r="S10" s="87"/>
      <c r="T10" s="288">
        <f>+G10+K10+N10+P10-R10</f>
        <v>0</v>
      </c>
      <c r="U10" s="289">
        <f>+J10+M10+O10+Q10-S10</f>
        <v>0</v>
      </c>
      <c r="V10" s="87"/>
      <c r="W10" s="87"/>
      <c r="X10" s="77"/>
      <c r="Y10" s="72"/>
      <c r="Z10" s="72"/>
    </row>
    <row r="11" spans="1:29" ht="18" outlineLevel="1" x14ac:dyDescent="0.4">
      <c r="A11" s="331"/>
      <c r="B11" s="332"/>
      <c r="C11" s="332"/>
      <c r="D11" s="332"/>
      <c r="E11" s="341"/>
      <c r="F11" s="344"/>
      <c r="G11" s="343"/>
      <c r="H11" s="87"/>
      <c r="I11" s="80"/>
      <c r="J11" s="87"/>
      <c r="K11" s="80"/>
      <c r="L11" s="80"/>
      <c r="M11" s="80"/>
      <c r="N11" s="80"/>
      <c r="O11" s="87"/>
      <c r="P11" s="80"/>
      <c r="Q11" s="87"/>
      <c r="R11" s="80"/>
      <c r="S11" s="87"/>
      <c r="T11" s="288">
        <f t="shared" ref="T11:T12" si="8">+G11+K11+N11+P11-R11</f>
        <v>0</v>
      </c>
      <c r="U11" s="289">
        <f t="shared" ref="U11:U12" si="9">+J11+M11+O11+Q11-S11</f>
        <v>0</v>
      </c>
      <c r="V11" s="87"/>
      <c r="W11" s="87"/>
      <c r="X11" s="324"/>
      <c r="Y11" s="324"/>
      <c r="Z11" s="324"/>
    </row>
    <row r="12" spans="1:29" ht="18" outlineLevel="1" x14ac:dyDescent="0.4">
      <c r="A12" s="84"/>
      <c r="B12" s="85"/>
      <c r="C12" s="85"/>
      <c r="D12" s="85"/>
      <c r="E12" s="104"/>
      <c r="F12" s="134"/>
      <c r="G12" s="127"/>
      <c r="H12" s="87"/>
      <c r="I12" s="80"/>
      <c r="J12" s="87"/>
      <c r="K12" s="80"/>
      <c r="L12" s="80"/>
      <c r="M12" s="80"/>
      <c r="N12" s="80"/>
      <c r="O12" s="87"/>
      <c r="P12" s="80"/>
      <c r="Q12" s="87"/>
      <c r="R12" s="80"/>
      <c r="S12" s="87"/>
      <c r="T12" s="288">
        <f t="shared" si="8"/>
        <v>0</v>
      </c>
      <c r="U12" s="289">
        <f t="shared" si="9"/>
        <v>0</v>
      </c>
      <c r="V12" s="87"/>
      <c r="W12" s="87"/>
      <c r="X12" s="72"/>
      <c r="Y12" s="72"/>
      <c r="Z12" s="72"/>
    </row>
    <row r="13" spans="1:29" ht="18" outlineLevel="1" x14ac:dyDescent="0.4">
      <c r="A13" s="212"/>
      <c r="B13" s="213"/>
      <c r="C13" s="213"/>
      <c r="D13" s="213"/>
      <c r="E13" s="259" t="s">
        <v>26</v>
      </c>
      <c r="F13" s="215"/>
      <c r="G13" s="432">
        <f t="shared" ref="G13:T13" si="10">SUM(G6:G12)</f>
        <v>0</v>
      </c>
      <c r="H13" s="216">
        <f t="shared" si="10"/>
        <v>0</v>
      </c>
      <c r="I13" s="216">
        <f t="shared" si="10"/>
        <v>0</v>
      </c>
      <c r="J13" s="216">
        <f t="shared" si="10"/>
        <v>0</v>
      </c>
      <c r="K13" s="216">
        <f t="shared" si="10"/>
        <v>21</v>
      </c>
      <c r="L13" s="216">
        <f t="shared" si="10"/>
        <v>16454.5</v>
      </c>
      <c r="M13" s="216">
        <f t="shared" si="10"/>
        <v>9750.5</v>
      </c>
      <c r="N13" s="216">
        <f t="shared" si="10"/>
        <v>0</v>
      </c>
      <c r="O13" s="216">
        <f t="shared" si="10"/>
        <v>0</v>
      </c>
      <c r="P13" s="216">
        <f t="shared" si="10"/>
        <v>0</v>
      </c>
      <c r="Q13" s="216">
        <f t="shared" si="10"/>
        <v>0</v>
      </c>
      <c r="R13" s="216">
        <f t="shared" si="10"/>
        <v>0</v>
      </c>
      <c r="S13" s="216">
        <f t="shared" si="10"/>
        <v>0</v>
      </c>
      <c r="T13" s="216">
        <f t="shared" si="10"/>
        <v>21</v>
      </c>
      <c r="U13" s="398">
        <f>SUM(U6:U12)</f>
        <v>9750.5</v>
      </c>
      <c r="V13" s="217"/>
      <c r="W13" s="217"/>
      <c r="X13" s="219"/>
      <c r="Y13" s="219"/>
      <c r="Z13" s="219"/>
    </row>
    <row r="14" spans="1:29" s="210" customFormat="1" ht="18" outlineLevel="1" x14ac:dyDescent="0.4">
      <c r="A14" s="84"/>
      <c r="B14" s="85"/>
      <c r="C14" s="85"/>
      <c r="D14" s="85"/>
      <c r="E14" s="104"/>
      <c r="F14" s="260"/>
      <c r="G14" s="433"/>
      <c r="H14" s="87"/>
      <c r="I14" s="80"/>
      <c r="J14" s="87"/>
      <c r="K14" s="80"/>
      <c r="L14" s="80"/>
      <c r="M14" s="80"/>
      <c r="N14" s="80"/>
      <c r="O14" s="87"/>
      <c r="P14" s="80"/>
      <c r="Q14" s="87"/>
      <c r="R14" s="80"/>
      <c r="S14" s="87"/>
      <c r="T14" s="100"/>
      <c r="U14" s="101"/>
      <c r="V14" s="87"/>
      <c r="W14" s="87"/>
      <c r="X14" s="72"/>
      <c r="Y14" s="72"/>
      <c r="Z14" s="72"/>
    </row>
    <row r="15" spans="1:29" s="210" customFormat="1" ht="18" outlineLevel="1" x14ac:dyDescent="0.4">
      <c r="A15" s="84"/>
      <c r="B15" s="85"/>
      <c r="C15" s="85"/>
      <c r="D15" s="85"/>
      <c r="E15" s="261" t="s">
        <v>74</v>
      </c>
      <c r="F15" s="260"/>
      <c r="G15" s="433"/>
      <c r="H15" s="87"/>
      <c r="I15" s="80"/>
      <c r="J15" s="87"/>
      <c r="K15" s="80"/>
      <c r="L15" s="80"/>
      <c r="M15" s="80"/>
      <c r="N15" s="80"/>
      <c r="O15" s="87"/>
      <c r="P15" s="80"/>
      <c r="Q15" s="87"/>
      <c r="R15" s="80"/>
      <c r="S15" s="87"/>
      <c r="T15" s="100"/>
      <c r="U15" s="101"/>
      <c r="V15" s="87"/>
      <c r="W15" s="87"/>
      <c r="X15" s="72"/>
      <c r="Y15" s="72"/>
      <c r="Z15" s="72"/>
    </row>
    <row r="16" spans="1:29" s="210" customFormat="1" ht="18" outlineLevel="1" x14ac:dyDescent="0.4">
      <c r="A16" s="74"/>
      <c r="B16" s="75" t="s">
        <v>143</v>
      </c>
      <c r="C16" s="286" t="s">
        <v>114</v>
      </c>
      <c r="D16" s="286" t="s">
        <v>111</v>
      </c>
      <c r="E16" s="366" t="s">
        <v>174</v>
      </c>
      <c r="F16" s="291" t="s">
        <v>160</v>
      </c>
      <c r="G16" s="288"/>
      <c r="H16" s="289"/>
      <c r="I16" s="289"/>
      <c r="J16" s="289"/>
      <c r="K16" s="288">
        <v>4</v>
      </c>
      <c r="L16" s="289">
        <v>527.5</v>
      </c>
      <c r="M16" s="289">
        <v>327.5</v>
      </c>
      <c r="N16" s="288"/>
      <c r="O16" s="289"/>
      <c r="P16" s="288"/>
      <c r="Q16" s="422"/>
      <c r="R16" s="288"/>
      <c r="S16" s="289"/>
      <c r="T16" s="100">
        <f t="shared" ref="T16:T17" si="11">+G16+K16+N16+P16-R16</f>
        <v>4</v>
      </c>
      <c r="U16" s="101">
        <f t="shared" ref="U16:U17" si="12">+J16+M16+O16+Q16-S16</f>
        <v>327.5</v>
      </c>
      <c r="V16" s="289"/>
      <c r="W16" s="289"/>
      <c r="X16" s="290" t="s">
        <v>113</v>
      </c>
      <c r="Y16" s="77"/>
      <c r="Z16" s="77"/>
    </row>
    <row r="17" spans="1:26" s="210" customFormat="1" ht="18" outlineLevel="1" x14ac:dyDescent="0.4">
      <c r="A17" s="74"/>
      <c r="B17" s="75" t="s">
        <v>143</v>
      </c>
      <c r="C17" s="286" t="s">
        <v>114</v>
      </c>
      <c r="D17" s="286" t="s">
        <v>111</v>
      </c>
      <c r="E17" s="366" t="s">
        <v>177</v>
      </c>
      <c r="F17" s="291" t="s">
        <v>160</v>
      </c>
      <c r="G17" s="50"/>
      <c r="H17" s="51"/>
      <c r="I17" s="51"/>
      <c r="J17" s="51"/>
      <c r="K17" s="50">
        <v>1</v>
      </c>
      <c r="L17" s="51">
        <v>355</v>
      </c>
      <c r="M17" s="51">
        <v>255</v>
      </c>
      <c r="N17" s="50"/>
      <c r="O17" s="51"/>
      <c r="P17" s="50"/>
      <c r="Q17" s="421"/>
      <c r="R17" s="50"/>
      <c r="S17" s="51"/>
      <c r="T17" s="100">
        <f t="shared" si="11"/>
        <v>1</v>
      </c>
      <c r="U17" s="101">
        <f t="shared" si="12"/>
        <v>255</v>
      </c>
      <c r="V17" s="51"/>
      <c r="W17" s="51"/>
      <c r="X17" s="290" t="s">
        <v>113</v>
      </c>
      <c r="Y17" s="77"/>
      <c r="Z17" s="77"/>
    </row>
    <row r="18" spans="1:26" s="210" customFormat="1" ht="18" outlineLevel="1" x14ac:dyDescent="0.4">
      <c r="A18" s="74"/>
      <c r="B18" s="75"/>
      <c r="C18" s="75"/>
      <c r="D18" s="75"/>
      <c r="E18" s="404"/>
      <c r="F18" s="356"/>
      <c r="G18" s="357"/>
      <c r="H18" s="51"/>
      <c r="I18" s="51"/>
      <c r="J18" s="51"/>
      <c r="K18" s="50"/>
      <c r="L18" s="51"/>
      <c r="M18" s="51"/>
      <c r="N18" s="50"/>
      <c r="O18" s="51"/>
      <c r="P18" s="50"/>
      <c r="Q18" s="421"/>
      <c r="R18" s="50"/>
      <c r="S18" s="51"/>
      <c r="T18" s="288">
        <f t="shared" ref="T18" si="13">+G18+K18+N18+P18-R18</f>
        <v>0</v>
      </c>
      <c r="U18" s="289">
        <f t="shared" ref="U18" si="14">+J18+M18+O18+Q18-S18</f>
        <v>0</v>
      </c>
      <c r="V18" s="51"/>
      <c r="W18" s="51"/>
      <c r="X18" s="77"/>
      <c r="Y18" s="77"/>
      <c r="Z18" s="77"/>
    </row>
    <row r="19" spans="1:26" ht="18" customHeight="1" outlineLevel="1" x14ac:dyDescent="0.4">
      <c r="A19" s="74"/>
      <c r="B19" s="75"/>
      <c r="C19" s="75"/>
      <c r="D19" s="75"/>
      <c r="E19" s="404"/>
      <c r="F19" s="356"/>
      <c r="G19" s="357"/>
      <c r="H19" s="51"/>
      <c r="I19" s="51"/>
      <c r="J19" s="51"/>
      <c r="K19" s="50"/>
      <c r="L19" s="51"/>
      <c r="M19" s="51"/>
      <c r="N19" s="50"/>
      <c r="O19" s="51"/>
      <c r="P19" s="50"/>
      <c r="Q19" s="421"/>
      <c r="R19" s="50"/>
      <c r="S19" s="51"/>
      <c r="T19" s="288">
        <f t="shared" ref="T19" si="15">+G19+K19+N19+P19-R19</f>
        <v>0</v>
      </c>
      <c r="U19" s="289">
        <f t="shared" ref="U19" si="16">+J19+M19+O19+Q19-S19</f>
        <v>0</v>
      </c>
      <c r="V19" s="51"/>
      <c r="W19" s="51"/>
      <c r="X19" s="77"/>
      <c r="Y19" s="290"/>
      <c r="Z19" s="290"/>
    </row>
    <row r="20" spans="1:26" ht="18" customHeight="1" outlineLevel="1" x14ac:dyDescent="0.4">
      <c r="A20" s="74"/>
      <c r="B20" s="75"/>
      <c r="C20" s="75"/>
      <c r="D20" s="75"/>
      <c r="E20" s="404"/>
      <c r="F20" s="356"/>
      <c r="G20" s="357"/>
      <c r="H20" s="51"/>
      <c r="I20" s="51"/>
      <c r="J20" s="51"/>
      <c r="K20" s="50"/>
      <c r="L20" s="51"/>
      <c r="M20" s="51"/>
      <c r="N20" s="50"/>
      <c r="O20" s="51"/>
      <c r="P20" s="50"/>
      <c r="Q20" s="421"/>
      <c r="R20" s="50"/>
      <c r="S20" s="51"/>
      <c r="T20" s="288">
        <f t="shared" ref="T20" si="17">+G20+K20+N20+P20-R20</f>
        <v>0</v>
      </c>
      <c r="U20" s="289">
        <f t="shared" ref="U20" si="18">+J20+M20+O20+Q20-S20</f>
        <v>0</v>
      </c>
      <c r="V20" s="51"/>
      <c r="W20" s="51"/>
      <c r="X20" s="77"/>
      <c r="Y20" s="72"/>
      <c r="Z20" s="72"/>
    </row>
    <row r="21" spans="1:26" ht="18" customHeight="1" outlineLevel="1" x14ac:dyDescent="0.4">
      <c r="A21" s="212"/>
      <c r="B21" s="213"/>
      <c r="C21" s="213"/>
      <c r="D21" s="213"/>
      <c r="E21" s="259" t="s">
        <v>26</v>
      </c>
      <c r="F21" s="437"/>
      <c r="G21" s="432">
        <f t="shared" ref="G21:T21" si="19">SUM(G16:G20)</f>
        <v>0</v>
      </c>
      <c r="H21" s="216">
        <f t="shared" si="19"/>
        <v>0</v>
      </c>
      <c r="I21" s="216">
        <f t="shared" si="19"/>
        <v>0</v>
      </c>
      <c r="J21" s="216">
        <f t="shared" si="19"/>
        <v>0</v>
      </c>
      <c r="K21" s="216">
        <f t="shared" si="19"/>
        <v>5</v>
      </c>
      <c r="L21" s="216">
        <f t="shared" si="19"/>
        <v>882.5</v>
      </c>
      <c r="M21" s="216">
        <f t="shared" si="19"/>
        <v>582.5</v>
      </c>
      <c r="N21" s="216">
        <f t="shared" si="19"/>
        <v>0</v>
      </c>
      <c r="O21" s="216">
        <f t="shared" si="19"/>
        <v>0</v>
      </c>
      <c r="P21" s="216">
        <f t="shared" si="19"/>
        <v>0</v>
      </c>
      <c r="Q21" s="216">
        <f t="shared" si="19"/>
        <v>0</v>
      </c>
      <c r="R21" s="216">
        <f t="shared" si="19"/>
        <v>0</v>
      </c>
      <c r="S21" s="216">
        <f t="shared" si="19"/>
        <v>0</v>
      </c>
      <c r="T21" s="216">
        <f t="shared" si="19"/>
        <v>5</v>
      </c>
      <c r="U21" s="398">
        <f>SUM(U16:U20)</f>
        <v>582.5</v>
      </c>
      <c r="V21" s="217"/>
      <c r="W21" s="217"/>
      <c r="X21" s="219"/>
      <c r="Y21" s="219"/>
      <c r="Z21" s="219"/>
    </row>
    <row r="22" spans="1:26" ht="18" customHeight="1" outlineLevel="1" x14ac:dyDescent="0.4">
      <c r="A22" s="285"/>
      <c r="B22" s="286"/>
      <c r="C22" s="286"/>
      <c r="D22" s="286"/>
      <c r="E22" s="287"/>
      <c r="F22" s="438"/>
      <c r="G22" s="434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9"/>
      <c r="W22" s="289"/>
      <c r="X22" s="290"/>
      <c r="Y22" s="290"/>
      <c r="Z22" s="290"/>
    </row>
    <row r="23" spans="1:26" s="78" customFormat="1" ht="18" x14ac:dyDescent="0.4">
      <c r="A23" s="84"/>
      <c r="B23" s="85"/>
      <c r="C23" s="85"/>
      <c r="D23" s="85"/>
      <c r="E23" s="261" t="s">
        <v>91</v>
      </c>
      <c r="F23" s="260"/>
      <c r="G23" s="433"/>
      <c r="H23" s="87"/>
      <c r="I23" s="80"/>
      <c r="J23" s="87"/>
      <c r="K23" s="80"/>
      <c r="L23" s="80"/>
      <c r="M23" s="80"/>
      <c r="N23" s="80"/>
      <c r="O23" s="87"/>
      <c r="P23" s="80"/>
      <c r="Q23" s="87"/>
      <c r="R23" s="80"/>
      <c r="S23" s="87"/>
      <c r="T23" s="100"/>
      <c r="U23" s="101"/>
      <c r="V23" s="87"/>
      <c r="W23" s="87"/>
      <c r="X23" s="72"/>
      <c r="Y23" s="72"/>
      <c r="Z23" s="72"/>
    </row>
    <row r="24" spans="1:26" s="78" customFormat="1" ht="18" x14ac:dyDescent="0.4">
      <c r="A24" s="74"/>
      <c r="B24" s="75"/>
      <c r="C24" s="75"/>
      <c r="D24" s="75"/>
      <c r="E24" s="404"/>
      <c r="F24" s="356"/>
      <c r="G24" s="357"/>
      <c r="H24" s="51"/>
      <c r="I24" s="51"/>
      <c r="J24" s="51"/>
      <c r="K24" s="50"/>
      <c r="L24" s="51"/>
      <c r="M24" s="51"/>
      <c r="N24" s="50"/>
      <c r="O24" s="51"/>
      <c r="P24" s="50"/>
      <c r="Q24" s="421"/>
      <c r="R24" s="50"/>
      <c r="S24" s="51"/>
      <c r="T24" s="288">
        <f t="shared" ref="T24:T25" si="20">+G24+K24+N24+P24-R24</f>
        <v>0</v>
      </c>
      <c r="U24" s="289">
        <f t="shared" ref="U24:U26" si="21">+J24+M24+O24+Q24-S24</f>
        <v>0</v>
      </c>
      <c r="V24" s="51"/>
      <c r="W24" s="51"/>
      <c r="X24" s="77"/>
      <c r="Y24" s="77"/>
      <c r="Z24" s="77"/>
    </row>
    <row r="25" spans="1:26" s="284" customFormat="1" ht="18" outlineLevel="1" x14ac:dyDescent="0.4">
      <c r="A25" s="74"/>
      <c r="B25" s="75"/>
      <c r="C25" s="75"/>
      <c r="D25" s="75"/>
      <c r="E25" s="404"/>
      <c r="F25" s="356"/>
      <c r="G25" s="357"/>
      <c r="H25" s="51"/>
      <c r="I25" s="51"/>
      <c r="J25" s="51"/>
      <c r="K25" s="50"/>
      <c r="L25" s="51"/>
      <c r="M25" s="51"/>
      <c r="N25" s="50"/>
      <c r="O25" s="51"/>
      <c r="P25" s="50"/>
      <c r="Q25" s="421"/>
      <c r="R25" s="50"/>
      <c r="S25" s="51"/>
      <c r="T25" s="288">
        <f t="shared" si="20"/>
        <v>0</v>
      </c>
      <c r="U25" s="289">
        <f t="shared" si="21"/>
        <v>0</v>
      </c>
      <c r="V25" s="51"/>
      <c r="W25" s="51"/>
      <c r="X25" s="77"/>
      <c r="Y25" s="77"/>
      <c r="Z25" s="77"/>
    </row>
    <row r="26" spans="1:26" ht="18" outlineLevel="1" x14ac:dyDescent="0.4">
      <c r="A26" s="331"/>
      <c r="B26" s="332"/>
      <c r="C26" s="332"/>
      <c r="D26" s="332"/>
      <c r="E26" s="341"/>
      <c r="F26" s="344"/>
      <c r="G26" s="343"/>
      <c r="H26" s="87"/>
      <c r="I26" s="80"/>
      <c r="J26" s="87"/>
      <c r="K26" s="80"/>
      <c r="L26" s="80"/>
      <c r="M26" s="80"/>
      <c r="N26" s="80"/>
      <c r="O26" s="87"/>
      <c r="P26" s="80"/>
      <c r="Q26" s="87"/>
      <c r="R26" s="80"/>
      <c r="S26" s="87"/>
      <c r="T26" s="288">
        <f>+G26+K26+N26+P26-R26</f>
        <v>0</v>
      </c>
      <c r="U26" s="289">
        <f t="shared" si="21"/>
        <v>0</v>
      </c>
      <c r="V26" s="87"/>
      <c r="W26" s="87"/>
      <c r="X26" s="324"/>
      <c r="Y26" s="324"/>
      <c r="Z26" s="324"/>
    </row>
    <row r="27" spans="1:26" ht="18" outlineLevel="1" x14ac:dyDescent="0.4">
      <c r="A27" s="331"/>
      <c r="B27" s="332"/>
      <c r="C27" s="332"/>
      <c r="D27" s="332"/>
      <c r="E27" s="341"/>
      <c r="F27" s="344"/>
      <c r="G27" s="343"/>
      <c r="H27" s="87"/>
      <c r="I27" s="80"/>
      <c r="J27" s="87"/>
      <c r="K27" s="80"/>
      <c r="L27" s="80"/>
      <c r="M27" s="80"/>
      <c r="N27" s="80"/>
      <c r="O27" s="87"/>
      <c r="P27" s="80"/>
      <c r="Q27" s="87"/>
      <c r="R27" s="80"/>
      <c r="S27" s="87"/>
      <c r="T27" s="288">
        <f>+G27+K27+N27+P27-R27</f>
        <v>0</v>
      </c>
      <c r="U27" s="289">
        <f>+J27+M27+O27+Q27-S27</f>
        <v>0</v>
      </c>
      <c r="V27" s="87"/>
      <c r="W27" s="87"/>
      <c r="X27" s="324"/>
      <c r="Y27" s="324"/>
      <c r="Z27" s="324"/>
    </row>
    <row r="28" spans="1:26" ht="18" outlineLevel="1" x14ac:dyDescent="0.4">
      <c r="A28" s="84"/>
      <c r="B28" s="85"/>
      <c r="C28" s="85"/>
      <c r="D28" s="85"/>
      <c r="E28" s="104"/>
      <c r="F28" s="439"/>
      <c r="G28" s="127"/>
      <c r="H28" s="87"/>
      <c r="I28" s="80"/>
      <c r="J28" s="87"/>
      <c r="K28" s="80"/>
      <c r="L28" s="80"/>
      <c r="M28" s="80"/>
      <c r="N28" s="80"/>
      <c r="O28" s="87"/>
      <c r="P28" s="80"/>
      <c r="Q28" s="87"/>
      <c r="R28" s="80"/>
      <c r="S28" s="87"/>
      <c r="T28" s="288">
        <f t="shared" ref="T28" si="22">+G28+K28+N28+P28-R28</f>
        <v>0</v>
      </c>
      <c r="U28" s="289">
        <f t="shared" ref="U28" si="23">+J28+M28+O28+Q28-S28</f>
        <v>0</v>
      </c>
      <c r="V28" s="87"/>
      <c r="W28" s="87"/>
      <c r="X28" s="72"/>
      <c r="Y28" s="72"/>
      <c r="Z28" s="72"/>
    </row>
    <row r="29" spans="1:26" ht="18" outlineLevel="1" x14ac:dyDescent="0.4">
      <c r="A29" s="212"/>
      <c r="B29" s="213"/>
      <c r="C29" s="213"/>
      <c r="D29" s="213"/>
      <c r="E29" s="259" t="s">
        <v>26</v>
      </c>
      <c r="F29" s="437"/>
      <c r="G29" s="432">
        <f t="shared" ref="G29:U29" si="24">SUM(G24:G28)</f>
        <v>0</v>
      </c>
      <c r="H29" s="216">
        <f t="shared" si="24"/>
        <v>0</v>
      </c>
      <c r="I29" s="216">
        <f t="shared" si="24"/>
        <v>0</v>
      </c>
      <c r="J29" s="216">
        <f t="shared" si="24"/>
        <v>0</v>
      </c>
      <c r="K29" s="216">
        <f t="shared" si="24"/>
        <v>0</v>
      </c>
      <c r="L29" s="216">
        <f t="shared" si="24"/>
        <v>0</v>
      </c>
      <c r="M29" s="216">
        <f t="shared" si="24"/>
        <v>0</v>
      </c>
      <c r="N29" s="216">
        <f t="shared" si="24"/>
        <v>0</v>
      </c>
      <c r="O29" s="216">
        <f t="shared" si="24"/>
        <v>0</v>
      </c>
      <c r="P29" s="216">
        <f t="shared" si="24"/>
        <v>0</v>
      </c>
      <c r="Q29" s="216">
        <f t="shared" si="24"/>
        <v>0</v>
      </c>
      <c r="R29" s="216">
        <f t="shared" si="24"/>
        <v>0</v>
      </c>
      <c r="S29" s="216">
        <f t="shared" si="24"/>
        <v>0</v>
      </c>
      <c r="T29" s="216">
        <f t="shared" si="24"/>
        <v>0</v>
      </c>
      <c r="U29" s="216">
        <f t="shared" si="24"/>
        <v>0</v>
      </c>
      <c r="V29" s="217"/>
      <c r="W29" s="217"/>
      <c r="X29" s="219"/>
      <c r="Y29" s="219"/>
      <c r="Z29" s="219"/>
    </row>
    <row r="30" spans="1:26" s="210" customFormat="1" ht="18" outlineLevel="1" x14ac:dyDescent="0.4">
      <c r="A30" s="84"/>
      <c r="B30" s="85"/>
      <c r="C30" s="85"/>
      <c r="D30" s="85"/>
      <c r="E30" s="104"/>
      <c r="F30" s="134"/>
      <c r="G30" s="258"/>
      <c r="H30" s="87"/>
      <c r="I30" s="80"/>
      <c r="J30" s="87"/>
      <c r="K30" s="80"/>
      <c r="L30" s="80"/>
      <c r="M30" s="80"/>
      <c r="N30" s="80"/>
      <c r="O30" s="87"/>
      <c r="P30" s="80"/>
      <c r="Q30" s="87"/>
      <c r="R30" s="80"/>
      <c r="S30" s="87"/>
      <c r="T30" s="100"/>
      <c r="U30" s="101"/>
      <c r="V30" s="87"/>
      <c r="W30" s="87"/>
      <c r="X30" s="72"/>
      <c r="Y30" s="72"/>
      <c r="Z30" s="72"/>
    </row>
    <row r="31" spans="1:26" s="210" customFormat="1" ht="18" outlineLevel="1" x14ac:dyDescent="0.4">
      <c r="A31" s="84"/>
      <c r="B31" s="85"/>
      <c r="C31" s="85"/>
      <c r="D31" s="85"/>
      <c r="E31" s="261" t="s">
        <v>75</v>
      </c>
      <c r="F31" s="134"/>
      <c r="G31" s="258"/>
      <c r="H31" s="87"/>
      <c r="I31" s="80"/>
      <c r="J31" s="87"/>
      <c r="K31" s="80"/>
      <c r="L31" s="80"/>
      <c r="M31" s="80"/>
      <c r="N31" s="80"/>
      <c r="O31" s="87"/>
      <c r="P31" s="80"/>
      <c r="Q31" s="87"/>
      <c r="R31" s="80"/>
      <c r="S31" s="87"/>
      <c r="T31" s="100"/>
      <c r="U31" s="101"/>
      <c r="V31" s="87"/>
      <c r="W31" s="87"/>
      <c r="X31" s="72"/>
      <c r="Y31" s="72"/>
      <c r="Z31" s="72"/>
    </row>
    <row r="32" spans="1:26" s="210" customFormat="1" ht="17.25" customHeight="1" outlineLevel="1" x14ac:dyDescent="0.4">
      <c r="A32" s="74"/>
      <c r="B32" s="75" t="s">
        <v>143</v>
      </c>
      <c r="C32" s="286" t="s">
        <v>114</v>
      </c>
      <c r="D32" s="286" t="s">
        <v>112</v>
      </c>
      <c r="E32" s="366" t="s">
        <v>175</v>
      </c>
      <c r="F32" s="291" t="s">
        <v>160</v>
      </c>
      <c r="G32" s="50"/>
      <c r="H32" s="51"/>
      <c r="I32" s="51"/>
      <c r="J32" s="51"/>
      <c r="K32" s="50">
        <v>1</v>
      </c>
      <c r="L32" s="51">
        <v>797.5</v>
      </c>
      <c r="M32" s="51">
        <v>747.5</v>
      </c>
      <c r="N32" s="50"/>
      <c r="O32" s="51"/>
      <c r="P32" s="50"/>
      <c r="Q32" s="421"/>
      <c r="R32" s="50"/>
      <c r="S32" s="51"/>
      <c r="T32" s="100">
        <f t="shared" ref="T32" si="25">+G32+K32+N32+P32-R32</f>
        <v>1</v>
      </c>
      <c r="U32" s="101">
        <f>+J32+M32+O32+Q32-S32</f>
        <v>747.5</v>
      </c>
      <c r="V32" s="51"/>
      <c r="W32" s="51"/>
      <c r="X32" s="290" t="s">
        <v>113</v>
      </c>
      <c r="Y32" s="77"/>
      <c r="Z32" s="77"/>
    </row>
    <row r="33" spans="1:26" ht="17.25" customHeight="1" outlineLevel="1" x14ac:dyDescent="0.4">
      <c r="A33" s="74"/>
      <c r="B33" s="75"/>
      <c r="C33" s="75"/>
      <c r="D33" s="75"/>
      <c r="E33" s="404"/>
      <c r="F33" s="356"/>
      <c r="G33" s="357"/>
      <c r="H33" s="51"/>
      <c r="I33" s="51"/>
      <c r="J33" s="51"/>
      <c r="K33" s="50"/>
      <c r="L33" s="51"/>
      <c r="M33" s="51"/>
      <c r="N33" s="50"/>
      <c r="O33" s="51"/>
      <c r="P33" s="50"/>
      <c r="Q33" s="421"/>
      <c r="R33" s="50"/>
      <c r="S33" s="51"/>
      <c r="T33" s="288">
        <f t="shared" ref="T33:T34" si="26">+G33+K33+N33+P33-R33</f>
        <v>0</v>
      </c>
      <c r="U33" s="289">
        <f t="shared" ref="U33:U34" si="27">+J33+M33+O33+Q33-S33</f>
        <v>0</v>
      </c>
      <c r="V33" s="51"/>
      <c r="W33" s="51"/>
      <c r="X33" s="77"/>
      <c r="Y33" s="72"/>
      <c r="Z33" s="72"/>
    </row>
    <row r="34" spans="1:26" ht="18" outlineLevel="1" x14ac:dyDescent="0.4">
      <c r="A34" s="74"/>
      <c r="B34" s="75"/>
      <c r="C34" s="75"/>
      <c r="D34" s="75"/>
      <c r="E34" s="404"/>
      <c r="F34" s="356"/>
      <c r="G34" s="357"/>
      <c r="H34" s="51"/>
      <c r="I34" s="51"/>
      <c r="J34" s="51"/>
      <c r="K34" s="50"/>
      <c r="L34" s="51"/>
      <c r="M34" s="51"/>
      <c r="N34" s="50"/>
      <c r="O34" s="51"/>
      <c r="P34" s="50"/>
      <c r="Q34" s="421"/>
      <c r="R34" s="50"/>
      <c r="S34" s="51"/>
      <c r="T34" s="288">
        <f t="shared" si="26"/>
        <v>0</v>
      </c>
      <c r="U34" s="289">
        <f t="shared" si="27"/>
        <v>0</v>
      </c>
      <c r="V34" s="51"/>
      <c r="W34" s="51"/>
      <c r="X34" s="77"/>
      <c r="Y34" s="77"/>
      <c r="Z34" s="77"/>
    </row>
    <row r="35" spans="1:26" s="284" customFormat="1" ht="17.25" customHeight="1" outlineLevel="1" x14ac:dyDescent="0.4">
      <c r="A35" s="84"/>
      <c r="B35" s="75"/>
      <c r="C35" s="75"/>
      <c r="D35" s="85"/>
      <c r="E35" s="404"/>
      <c r="F35" s="356"/>
      <c r="G35" s="106"/>
      <c r="H35" s="87"/>
      <c r="I35" s="80"/>
      <c r="J35" s="87"/>
      <c r="K35" s="80"/>
      <c r="L35" s="80"/>
      <c r="M35" s="80"/>
      <c r="N35" s="80"/>
      <c r="O35" s="87"/>
      <c r="P35" s="80"/>
      <c r="Q35" s="423"/>
      <c r="R35" s="80"/>
      <c r="S35" s="87"/>
      <c r="T35" s="288">
        <f>+G35+K35+N35+P35-R35</f>
        <v>0</v>
      </c>
      <c r="U35" s="289">
        <f t="shared" ref="U35:U36" si="28">+J35+M35+O35+Q35-S35</f>
        <v>0</v>
      </c>
      <c r="V35" s="87"/>
      <c r="W35" s="87"/>
      <c r="X35" s="77"/>
      <c r="Y35" s="324"/>
      <c r="Z35" s="324"/>
    </row>
    <row r="36" spans="1:26" ht="18" customHeight="1" outlineLevel="1" x14ac:dyDescent="0.4">
      <c r="A36" s="331"/>
      <c r="B36" s="332"/>
      <c r="C36" s="332"/>
      <c r="D36" s="332"/>
      <c r="E36" s="341"/>
      <c r="F36" s="344"/>
      <c r="G36" s="343"/>
      <c r="H36" s="87"/>
      <c r="I36" s="80"/>
      <c r="J36" s="87"/>
      <c r="K36" s="80"/>
      <c r="L36" s="80"/>
      <c r="M36" s="80"/>
      <c r="N36" s="80"/>
      <c r="O36" s="87"/>
      <c r="P36" s="80"/>
      <c r="Q36" s="87"/>
      <c r="R36" s="80"/>
      <c r="S36" s="87"/>
      <c r="T36" s="288">
        <f>+G36+K36+N36+P36-R36</f>
        <v>0</v>
      </c>
      <c r="U36" s="289">
        <f t="shared" si="28"/>
        <v>0</v>
      </c>
      <c r="V36" s="87"/>
      <c r="W36" s="87"/>
      <c r="X36" s="324"/>
      <c r="Y36" s="324"/>
      <c r="Z36" s="324"/>
    </row>
    <row r="37" spans="1:26" s="78" customFormat="1" ht="18" x14ac:dyDescent="0.4">
      <c r="A37" s="331"/>
      <c r="B37" s="332"/>
      <c r="C37" s="332"/>
      <c r="D37" s="332"/>
      <c r="E37" s="341"/>
      <c r="F37" s="344"/>
      <c r="G37" s="343"/>
      <c r="H37" s="87"/>
      <c r="I37" s="80"/>
      <c r="J37" s="87"/>
      <c r="K37" s="80"/>
      <c r="L37" s="80"/>
      <c r="M37" s="80"/>
      <c r="N37" s="80"/>
      <c r="O37" s="87"/>
      <c r="P37" s="80"/>
      <c r="Q37" s="87"/>
      <c r="R37" s="80"/>
      <c r="S37" s="87"/>
      <c r="T37" s="288">
        <f>+G37+K37+N37+P37-R37</f>
        <v>0</v>
      </c>
      <c r="U37" s="289">
        <f>+J37+M37+O37+Q37-S37</f>
        <v>0</v>
      </c>
      <c r="V37" s="87"/>
      <c r="W37" s="87"/>
      <c r="X37" s="324"/>
      <c r="Y37" s="324"/>
      <c r="Z37" s="324"/>
    </row>
    <row r="38" spans="1:26" s="78" customFormat="1" ht="18" x14ac:dyDescent="0.4">
      <c r="A38" s="84"/>
      <c r="B38" s="85"/>
      <c r="C38" s="85"/>
      <c r="D38" s="85"/>
      <c r="E38" s="104"/>
      <c r="F38" s="260"/>
      <c r="G38" s="127"/>
      <c r="H38" s="87"/>
      <c r="I38" s="80"/>
      <c r="J38" s="87"/>
      <c r="K38" s="80"/>
      <c r="L38" s="80"/>
      <c r="M38" s="80"/>
      <c r="N38" s="80"/>
      <c r="O38" s="87"/>
      <c r="P38" s="80"/>
      <c r="Q38" s="87"/>
      <c r="R38" s="80"/>
      <c r="S38" s="87"/>
      <c r="T38" s="288">
        <f>+G38+K38+N38+P38-R38</f>
        <v>0</v>
      </c>
      <c r="U38" s="289">
        <f>+J38+M38+O38+Q38-S38</f>
        <v>0</v>
      </c>
      <c r="V38" s="87"/>
      <c r="W38" s="87"/>
      <c r="X38" s="72"/>
      <c r="Y38" s="72"/>
      <c r="Z38" s="72"/>
    </row>
    <row r="39" spans="1:26" ht="18" outlineLevel="1" x14ac:dyDescent="0.4">
      <c r="A39" s="212"/>
      <c r="B39" s="213"/>
      <c r="C39" s="213"/>
      <c r="D39" s="213"/>
      <c r="E39" s="259" t="s">
        <v>26</v>
      </c>
      <c r="F39" s="437"/>
      <c r="G39" s="432">
        <f t="shared" ref="G39:N39" si="29">SUM(G32:G38)</f>
        <v>0</v>
      </c>
      <c r="H39" s="216">
        <f t="shared" si="29"/>
        <v>0</v>
      </c>
      <c r="I39" s="216">
        <f t="shared" si="29"/>
        <v>0</v>
      </c>
      <c r="J39" s="216">
        <f t="shared" si="29"/>
        <v>0</v>
      </c>
      <c r="K39" s="216">
        <f t="shared" si="29"/>
        <v>1</v>
      </c>
      <c r="L39" s="216">
        <f t="shared" si="29"/>
        <v>797.5</v>
      </c>
      <c r="M39" s="216">
        <f t="shared" si="29"/>
        <v>747.5</v>
      </c>
      <c r="N39" s="216">
        <f t="shared" si="29"/>
        <v>0</v>
      </c>
      <c r="O39" s="216">
        <f t="shared" ref="O39:S39" si="30">SUM(O32:O38)</f>
        <v>0</v>
      </c>
      <c r="P39" s="216">
        <f t="shared" si="30"/>
        <v>0</v>
      </c>
      <c r="Q39" s="216">
        <f t="shared" si="30"/>
        <v>0</v>
      </c>
      <c r="R39" s="216">
        <f t="shared" si="30"/>
        <v>0</v>
      </c>
      <c r="S39" s="216">
        <f t="shared" si="30"/>
        <v>0</v>
      </c>
      <c r="T39" s="216">
        <f>SUM(T32:T38)</f>
        <v>1</v>
      </c>
      <c r="U39" s="398">
        <f>SUM(U32:U38)</f>
        <v>747.5</v>
      </c>
      <c r="V39" s="217"/>
      <c r="W39" s="217"/>
      <c r="X39" s="219"/>
      <c r="Y39" s="219"/>
      <c r="Z39" s="219"/>
    </row>
    <row r="40" spans="1:26" s="210" customFormat="1" ht="18" outlineLevel="1" x14ac:dyDescent="0.4">
      <c r="A40" s="84"/>
      <c r="B40" s="85"/>
      <c r="C40" s="85"/>
      <c r="D40" s="85"/>
      <c r="E40" s="104"/>
      <c r="F40" s="439"/>
      <c r="G40" s="258"/>
      <c r="H40" s="87"/>
      <c r="I40" s="80"/>
      <c r="J40" s="87"/>
      <c r="K40" s="80"/>
      <c r="L40" s="80"/>
      <c r="M40" s="80"/>
      <c r="N40" s="80"/>
      <c r="O40" s="87"/>
      <c r="P40" s="80"/>
      <c r="Q40" s="87"/>
      <c r="R40" s="80"/>
      <c r="S40" s="87"/>
      <c r="T40" s="100"/>
      <c r="U40" s="101"/>
      <c r="V40" s="87"/>
      <c r="W40" s="87"/>
      <c r="X40" s="72"/>
      <c r="Y40" s="72"/>
      <c r="Z40" s="72"/>
    </row>
    <row r="41" spans="1:26" s="210" customFormat="1" ht="18" outlineLevel="1" x14ac:dyDescent="0.4">
      <c r="A41" s="84"/>
      <c r="B41" s="85"/>
      <c r="C41" s="85"/>
      <c r="D41" s="85"/>
      <c r="E41" s="261" t="s">
        <v>76</v>
      </c>
      <c r="F41" s="439"/>
      <c r="G41" s="258"/>
      <c r="H41" s="87"/>
      <c r="I41" s="80"/>
      <c r="J41" s="87"/>
      <c r="K41" s="80"/>
      <c r="L41" s="80"/>
      <c r="M41" s="80"/>
      <c r="N41" s="80"/>
      <c r="O41" s="87"/>
      <c r="P41" s="80"/>
      <c r="Q41" s="87"/>
      <c r="R41" s="80"/>
      <c r="S41" s="87"/>
      <c r="T41" s="100"/>
      <c r="U41" s="101"/>
      <c r="V41" s="87"/>
      <c r="W41" s="87"/>
      <c r="X41" s="72"/>
      <c r="Y41" s="72"/>
      <c r="Z41" s="72"/>
    </row>
    <row r="42" spans="1:26" s="210" customFormat="1" ht="18" outlineLevel="1" x14ac:dyDescent="0.4">
      <c r="A42" s="285"/>
      <c r="B42" s="75"/>
      <c r="C42" s="75"/>
      <c r="D42" s="75"/>
      <c r="E42" s="366"/>
      <c r="F42" s="76"/>
      <c r="G42" s="347"/>
      <c r="H42" s="289"/>
      <c r="I42" s="289"/>
      <c r="J42" s="289"/>
      <c r="K42" s="288"/>
      <c r="L42" s="289"/>
      <c r="M42" s="289"/>
      <c r="N42" s="288"/>
      <c r="O42" s="289"/>
      <c r="P42" s="288"/>
      <c r="Q42" s="289"/>
      <c r="R42" s="288"/>
      <c r="S42" s="289"/>
      <c r="T42" s="100">
        <f>+G42+K42+N42+P42-R42</f>
        <v>0</v>
      </c>
      <c r="U42" s="101">
        <f>+J42+M42+O42+Q42-S42</f>
        <v>0</v>
      </c>
      <c r="V42" s="289"/>
      <c r="W42" s="289"/>
      <c r="X42" s="77"/>
      <c r="Y42" s="290"/>
      <c r="Z42" s="290"/>
    </row>
    <row r="43" spans="1:26" s="210" customFormat="1" ht="18" outlineLevel="1" x14ac:dyDescent="0.4">
      <c r="A43" s="331"/>
      <c r="B43" s="332"/>
      <c r="C43" s="332"/>
      <c r="D43" s="332"/>
      <c r="E43" s="341"/>
      <c r="F43" s="344"/>
      <c r="G43" s="343"/>
      <c r="H43" s="87"/>
      <c r="I43" s="80"/>
      <c r="J43" s="87"/>
      <c r="K43" s="80"/>
      <c r="L43" s="80"/>
      <c r="M43" s="80"/>
      <c r="N43" s="80"/>
      <c r="O43" s="87"/>
      <c r="P43" s="80"/>
      <c r="Q43" s="87"/>
      <c r="R43" s="80"/>
      <c r="S43" s="87"/>
      <c r="T43" s="100">
        <f>+G43+K43+N43+P43-R43</f>
        <v>0</v>
      </c>
      <c r="U43" s="101">
        <f>+J43+M43+O43+Q43-S43</f>
        <v>0</v>
      </c>
      <c r="V43" s="87"/>
      <c r="W43" s="87"/>
      <c r="X43" s="324"/>
      <c r="Y43" s="324"/>
      <c r="Z43" s="324"/>
    </row>
    <row r="44" spans="1:26" s="210" customFormat="1" ht="18" outlineLevel="1" x14ac:dyDescent="0.4">
      <c r="A44" s="84"/>
      <c r="B44" s="85"/>
      <c r="C44" s="85"/>
      <c r="D44" s="85"/>
      <c r="E44" s="104"/>
      <c r="F44" s="134"/>
      <c r="G44" s="435"/>
      <c r="H44" s="87"/>
      <c r="I44" s="87"/>
      <c r="J44" s="87"/>
      <c r="K44" s="80"/>
      <c r="L44" s="80"/>
      <c r="M44" s="80"/>
      <c r="N44" s="80"/>
      <c r="O44" s="87"/>
      <c r="P44" s="80"/>
      <c r="Q44" s="87"/>
      <c r="R44" s="80"/>
      <c r="S44" s="87"/>
      <c r="T44" s="100">
        <f t="shared" ref="T44:T45" si="31">+G44+K44+N44+P44-R44</f>
        <v>0</v>
      </c>
      <c r="U44" s="101">
        <f>+J44+M44+O44+Q44-S44</f>
        <v>0</v>
      </c>
      <c r="V44" s="87"/>
      <c r="W44" s="87"/>
      <c r="X44" s="72"/>
      <c r="Y44" s="72"/>
      <c r="Z44" s="72"/>
    </row>
    <row r="45" spans="1:26" ht="18" customHeight="1" outlineLevel="1" x14ac:dyDescent="0.4">
      <c r="A45" s="84"/>
      <c r="B45" s="85"/>
      <c r="C45" s="85"/>
      <c r="D45" s="85"/>
      <c r="E45" s="104"/>
      <c r="F45" s="439"/>
      <c r="G45" s="435"/>
      <c r="H45" s="87"/>
      <c r="I45" s="87"/>
      <c r="J45" s="87"/>
      <c r="K45" s="80"/>
      <c r="L45" s="80"/>
      <c r="M45" s="80"/>
      <c r="N45" s="80"/>
      <c r="O45" s="87"/>
      <c r="P45" s="80"/>
      <c r="Q45" s="87"/>
      <c r="R45" s="80"/>
      <c r="S45" s="87"/>
      <c r="T45" s="100">
        <f t="shared" si="31"/>
        <v>0</v>
      </c>
      <c r="U45" s="101">
        <f t="shared" ref="U45" si="32">+J45+M45+O45+Q45-S45</f>
        <v>0</v>
      </c>
      <c r="V45" s="87"/>
      <c r="W45" s="87"/>
      <c r="X45" s="72"/>
      <c r="Y45" s="72"/>
      <c r="Z45" s="72"/>
    </row>
    <row r="46" spans="1:26" ht="18" outlineLevel="1" x14ac:dyDescent="0.4">
      <c r="A46" s="212"/>
      <c r="B46" s="213"/>
      <c r="C46" s="213"/>
      <c r="D46" s="213"/>
      <c r="E46" s="259" t="s">
        <v>26</v>
      </c>
      <c r="F46" s="437"/>
      <c r="G46" s="432">
        <f>SUM(G42:G45)</f>
        <v>0</v>
      </c>
      <c r="H46" s="216">
        <f t="shared" ref="H46:S46" si="33">SUM(H42:H45)</f>
        <v>0</v>
      </c>
      <c r="I46" s="216">
        <f t="shared" si="33"/>
        <v>0</v>
      </c>
      <c r="J46" s="216">
        <f t="shared" si="33"/>
        <v>0</v>
      </c>
      <c r="K46" s="216">
        <f t="shared" si="33"/>
        <v>0</v>
      </c>
      <c r="L46" s="216">
        <f t="shared" si="33"/>
        <v>0</v>
      </c>
      <c r="M46" s="216">
        <f t="shared" si="33"/>
        <v>0</v>
      </c>
      <c r="N46" s="216">
        <f t="shared" si="33"/>
        <v>0</v>
      </c>
      <c r="O46" s="216">
        <f t="shared" si="33"/>
        <v>0</v>
      </c>
      <c r="P46" s="216">
        <f t="shared" si="33"/>
        <v>0</v>
      </c>
      <c r="Q46" s="216">
        <f t="shared" si="33"/>
        <v>0</v>
      </c>
      <c r="R46" s="216">
        <f t="shared" si="33"/>
        <v>0</v>
      </c>
      <c r="S46" s="216">
        <f t="shared" si="33"/>
        <v>0</v>
      </c>
      <c r="T46" s="216">
        <f>SUM(T42:T45)</f>
        <v>0</v>
      </c>
      <c r="U46" s="398">
        <f>SUM(U42:U45)</f>
        <v>0</v>
      </c>
      <c r="V46" s="217"/>
      <c r="W46" s="217"/>
      <c r="X46" s="219"/>
      <c r="Y46" s="219"/>
      <c r="Z46" s="219"/>
    </row>
    <row r="47" spans="1:26" ht="10.5" customHeight="1" outlineLevel="1" x14ac:dyDescent="0.4">
      <c r="A47" s="285"/>
      <c r="B47" s="286"/>
      <c r="C47" s="286"/>
      <c r="D47" s="286"/>
      <c r="E47" s="287"/>
      <c r="F47" s="438"/>
      <c r="G47" s="434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9"/>
      <c r="W47" s="289"/>
      <c r="X47" s="290"/>
      <c r="Y47" s="290"/>
      <c r="Z47" s="290"/>
    </row>
    <row r="48" spans="1:26" ht="18" outlineLevel="1" x14ac:dyDescent="0.4">
      <c r="A48" s="84"/>
      <c r="B48" s="85"/>
      <c r="C48" s="85"/>
      <c r="D48" s="85"/>
      <c r="E48" s="261" t="s">
        <v>77</v>
      </c>
      <c r="F48" s="260"/>
      <c r="G48" s="433"/>
      <c r="H48" s="87"/>
      <c r="I48" s="80"/>
      <c r="J48" s="87"/>
      <c r="K48" s="80"/>
      <c r="L48" s="80"/>
      <c r="M48" s="80"/>
      <c r="N48" s="80"/>
      <c r="O48" s="87"/>
      <c r="P48" s="80"/>
      <c r="Q48" s="87"/>
      <c r="R48" s="80"/>
      <c r="S48" s="87"/>
      <c r="T48" s="100"/>
      <c r="U48" s="101"/>
      <c r="V48" s="87"/>
      <c r="W48" s="87"/>
      <c r="X48" s="72"/>
      <c r="Y48" s="72"/>
      <c r="Z48" s="72"/>
    </row>
    <row r="49" spans="1:26" s="78" customFormat="1" ht="18" x14ac:dyDescent="0.4">
      <c r="A49" s="74"/>
      <c r="B49" s="75"/>
      <c r="C49" s="75"/>
      <c r="D49" s="75"/>
      <c r="E49" s="404"/>
      <c r="F49" s="356"/>
      <c r="G49" s="357"/>
      <c r="H49" s="51"/>
      <c r="I49" s="51"/>
      <c r="J49" s="51"/>
      <c r="K49" s="50"/>
      <c r="L49" s="51"/>
      <c r="M49" s="51"/>
      <c r="N49" s="50"/>
      <c r="O49" s="51"/>
      <c r="P49" s="50"/>
      <c r="Q49" s="421"/>
      <c r="R49" s="50"/>
      <c r="S49" s="51"/>
      <c r="T49" s="100">
        <f t="shared" ref="T49:T52" si="34">+G49+K49+N49+P49-R49</f>
        <v>0</v>
      </c>
      <c r="U49" s="101">
        <f t="shared" ref="U49:U52" si="35">+J49+M49+O49+Q49-S49</f>
        <v>0</v>
      </c>
      <c r="V49" s="51"/>
      <c r="W49" s="51"/>
      <c r="X49" s="77"/>
      <c r="Y49" s="290"/>
      <c r="Z49" s="290"/>
    </row>
    <row r="50" spans="1:26" ht="18" outlineLevel="1" x14ac:dyDescent="0.4">
      <c r="A50" s="84"/>
      <c r="B50" s="75"/>
      <c r="C50" s="75"/>
      <c r="D50" s="85"/>
      <c r="E50" s="404"/>
      <c r="F50" s="356"/>
      <c r="G50" s="106"/>
      <c r="H50" s="87"/>
      <c r="I50" s="80"/>
      <c r="J50" s="87"/>
      <c r="K50" s="80"/>
      <c r="L50" s="80"/>
      <c r="M50" s="80"/>
      <c r="N50" s="80"/>
      <c r="O50" s="87"/>
      <c r="P50" s="80"/>
      <c r="Q50" s="423"/>
      <c r="R50" s="80"/>
      <c r="S50" s="87"/>
      <c r="T50" s="100">
        <f t="shared" si="34"/>
        <v>0</v>
      </c>
      <c r="U50" s="101">
        <f t="shared" si="35"/>
        <v>0</v>
      </c>
      <c r="V50" s="87"/>
      <c r="W50" s="87"/>
      <c r="X50" s="77"/>
      <c r="Y50" s="77"/>
      <c r="Z50" s="77"/>
    </row>
    <row r="51" spans="1:26" ht="18" outlineLevel="1" x14ac:dyDescent="0.4">
      <c r="A51" s="84"/>
      <c r="B51" s="75"/>
      <c r="C51" s="75"/>
      <c r="D51" s="85"/>
      <c r="E51" s="404"/>
      <c r="F51" s="472"/>
      <c r="G51" s="106"/>
      <c r="H51" s="87"/>
      <c r="I51" s="80"/>
      <c r="J51" s="87"/>
      <c r="K51" s="80"/>
      <c r="L51" s="80"/>
      <c r="M51" s="80"/>
      <c r="N51" s="80"/>
      <c r="O51" s="87"/>
      <c r="P51" s="80"/>
      <c r="Q51" s="423"/>
      <c r="R51" s="80"/>
      <c r="S51" s="87"/>
      <c r="T51" s="100">
        <f t="shared" si="34"/>
        <v>0</v>
      </c>
      <c r="U51" s="101">
        <f t="shared" si="35"/>
        <v>0</v>
      </c>
      <c r="V51" s="87"/>
      <c r="W51" s="87"/>
      <c r="X51" s="77"/>
      <c r="Y51" s="77"/>
      <c r="Z51" s="77"/>
    </row>
    <row r="52" spans="1:26" ht="18" outlineLevel="1" x14ac:dyDescent="0.4">
      <c r="A52" s="84"/>
      <c r="B52" s="75"/>
      <c r="C52" s="75"/>
      <c r="D52" s="85"/>
      <c r="E52" s="404"/>
      <c r="F52" s="472"/>
      <c r="G52" s="106"/>
      <c r="H52" s="87"/>
      <c r="I52" s="80"/>
      <c r="J52" s="87"/>
      <c r="K52" s="80"/>
      <c r="L52" s="80"/>
      <c r="M52" s="80"/>
      <c r="N52" s="80"/>
      <c r="O52" s="87"/>
      <c r="P52" s="80"/>
      <c r="Q52" s="423"/>
      <c r="R52" s="80"/>
      <c r="S52" s="87"/>
      <c r="T52" s="100">
        <f t="shared" si="34"/>
        <v>0</v>
      </c>
      <c r="U52" s="101">
        <f t="shared" si="35"/>
        <v>0</v>
      </c>
      <c r="V52" s="87"/>
      <c r="W52" s="87"/>
      <c r="X52" s="77"/>
      <c r="Y52" s="77"/>
      <c r="Z52" s="77"/>
    </row>
    <row r="53" spans="1:26" s="78" customFormat="1" ht="18" x14ac:dyDescent="0.4">
      <c r="A53" s="84"/>
      <c r="B53" s="85"/>
      <c r="C53" s="85"/>
      <c r="D53" s="85"/>
      <c r="E53" s="104"/>
      <c r="F53" s="106"/>
      <c r="G53" s="106"/>
      <c r="H53" s="87"/>
      <c r="I53" s="80"/>
      <c r="J53" s="87"/>
      <c r="K53" s="80"/>
      <c r="L53" s="80"/>
      <c r="M53" s="80"/>
      <c r="N53" s="80"/>
      <c r="O53" s="87"/>
      <c r="P53" s="80"/>
      <c r="Q53" s="87"/>
      <c r="R53" s="80"/>
      <c r="S53" s="87"/>
      <c r="T53" s="100">
        <f>+G53+K53+N53+P53-R53</f>
        <v>0</v>
      </c>
      <c r="U53" s="101">
        <f>+J53+M53+O53+Q53-S53</f>
        <v>0</v>
      </c>
      <c r="V53" s="87"/>
      <c r="W53" s="87"/>
      <c r="X53" s="72"/>
      <c r="Y53" s="72"/>
      <c r="Z53" s="72"/>
    </row>
    <row r="54" spans="1:26" s="210" customFormat="1" ht="18" outlineLevel="1" x14ac:dyDescent="0.4">
      <c r="A54" s="212"/>
      <c r="B54" s="213"/>
      <c r="C54" s="213"/>
      <c r="D54" s="213"/>
      <c r="E54" s="259" t="s">
        <v>26</v>
      </c>
      <c r="F54" s="437"/>
      <c r="G54" s="432">
        <f>SUM(G49:G53)</f>
        <v>0</v>
      </c>
      <c r="H54" s="216">
        <f t="shared" ref="H54:S54" si="36">SUM(H49:H53)</f>
        <v>0</v>
      </c>
      <c r="I54" s="216">
        <f t="shared" si="36"/>
        <v>0</v>
      </c>
      <c r="J54" s="216">
        <f t="shared" si="36"/>
        <v>0</v>
      </c>
      <c r="K54" s="216">
        <f>SUM(K49:K53)</f>
        <v>0</v>
      </c>
      <c r="L54" s="216">
        <f>SUM(L49:L53)</f>
        <v>0</v>
      </c>
      <c r="M54" s="216">
        <f>SUM(M49:M53)</f>
        <v>0</v>
      </c>
      <c r="N54" s="216">
        <f t="shared" si="36"/>
        <v>0</v>
      </c>
      <c r="O54" s="216">
        <f t="shared" si="36"/>
        <v>0</v>
      </c>
      <c r="P54" s="216">
        <f t="shared" si="36"/>
        <v>0</v>
      </c>
      <c r="Q54" s="216">
        <f t="shared" si="36"/>
        <v>0</v>
      </c>
      <c r="R54" s="216">
        <f t="shared" si="36"/>
        <v>0</v>
      </c>
      <c r="S54" s="216">
        <f t="shared" si="36"/>
        <v>0</v>
      </c>
      <c r="T54" s="216">
        <f>SUM(T49:T53)</f>
        <v>0</v>
      </c>
      <c r="U54" s="216">
        <f>SUM(U49:U53)</f>
        <v>0</v>
      </c>
      <c r="V54" s="217"/>
      <c r="W54" s="217"/>
      <c r="X54" s="219"/>
      <c r="Y54" s="219"/>
      <c r="Z54" s="219"/>
    </row>
    <row r="55" spans="1:26" ht="18" outlineLevel="1" x14ac:dyDescent="0.4">
      <c r="A55" s="285"/>
      <c r="B55" s="286"/>
      <c r="C55" s="286"/>
      <c r="D55" s="286"/>
      <c r="E55" s="287"/>
      <c r="F55" s="438"/>
      <c r="G55" s="434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9"/>
      <c r="W55" s="289"/>
      <c r="X55" s="290"/>
      <c r="Y55" s="290"/>
      <c r="Z55" s="290"/>
    </row>
    <row r="56" spans="1:26" ht="18" outlineLevel="1" x14ac:dyDescent="0.4">
      <c r="A56" s="84"/>
      <c r="B56" s="85"/>
      <c r="C56" s="85"/>
      <c r="D56" s="85"/>
      <c r="E56" s="261" t="s">
        <v>96</v>
      </c>
      <c r="F56" s="260"/>
      <c r="G56" s="433"/>
      <c r="H56" s="87"/>
      <c r="I56" s="80"/>
      <c r="J56" s="87"/>
      <c r="K56" s="80"/>
      <c r="L56" s="80"/>
      <c r="M56" s="80"/>
      <c r="N56" s="80"/>
      <c r="O56" s="87"/>
      <c r="P56" s="80"/>
      <c r="Q56" s="87"/>
      <c r="R56" s="80"/>
      <c r="S56" s="87"/>
      <c r="T56" s="100"/>
      <c r="U56" s="101"/>
      <c r="V56" s="87"/>
      <c r="W56" s="87"/>
      <c r="X56" s="72"/>
      <c r="Y56" s="72"/>
      <c r="Z56" s="72"/>
    </row>
    <row r="57" spans="1:26" ht="18" outlineLevel="1" x14ac:dyDescent="0.4">
      <c r="A57" s="74"/>
      <c r="B57" s="75"/>
      <c r="C57" s="75"/>
      <c r="D57" s="75"/>
      <c r="E57" s="404"/>
      <c r="F57" s="356"/>
      <c r="G57" s="357"/>
      <c r="H57" s="51"/>
      <c r="I57" s="51"/>
      <c r="J57" s="51"/>
      <c r="K57" s="50"/>
      <c r="L57" s="51"/>
      <c r="M57" s="51"/>
      <c r="N57" s="50"/>
      <c r="O57" s="51"/>
      <c r="P57" s="50"/>
      <c r="Q57" s="51"/>
      <c r="R57" s="50"/>
      <c r="S57" s="51"/>
      <c r="T57" s="100">
        <f t="shared" ref="T57:T58" si="37">+G57+K57+N57+P57-R57</f>
        <v>0</v>
      </c>
      <c r="U57" s="101">
        <f t="shared" ref="U57:U58" si="38">+J57+M57+O57+Q57-S57</f>
        <v>0</v>
      </c>
      <c r="V57" s="51"/>
      <c r="W57" s="51"/>
      <c r="X57" s="77"/>
      <c r="Y57" s="77"/>
      <c r="Z57" s="77"/>
    </row>
    <row r="58" spans="1:26" s="210" customFormat="1" ht="18" outlineLevel="1" x14ac:dyDescent="0.4">
      <c r="A58" s="285"/>
      <c r="B58" s="75"/>
      <c r="C58" s="75"/>
      <c r="D58" s="75"/>
      <c r="E58" s="404"/>
      <c r="F58" s="76"/>
      <c r="G58" s="347"/>
      <c r="H58" s="289"/>
      <c r="I58" s="289"/>
      <c r="J58" s="289"/>
      <c r="K58" s="288"/>
      <c r="L58" s="289"/>
      <c r="M58" s="289"/>
      <c r="N58" s="288"/>
      <c r="O58" s="289"/>
      <c r="P58" s="288"/>
      <c r="Q58" s="289"/>
      <c r="R58" s="288"/>
      <c r="S58" s="289"/>
      <c r="T58" s="100">
        <f t="shared" si="37"/>
        <v>0</v>
      </c>
      <c r="U58" s="101">
        <f t="shared" si="38"/>
        <v>0</v>
      </c>
      <c r="V58" s="289"/>
      <c r="W58" s="289"/>
      <c r="X58" s="77"/>
      <c r="Y58" s="290"/>
      <c r="Z58" s="290"/>
    </row>
    <row r="59" spans="1:26" s="210" customFormat="1" ht="18" outlineLevel="1" x14ac:dyDescent="0.4">
      <c r="A59" s="285"/>
      <c r="B59" s="75"/>
      <c r="C59" s="75"/>
      <c r="D59" s="286"/>
      <c r="E59" s="404"/>
      <c r="F59" s="76"/>
      <c r="G59" s="372"/>
      <c r="H59" s="289"/>
      <c r="I59" s="288"/>
      <c r="J59" s="289"/>
      <c r="K59" s="288"/>
      <c r="L59" s="288"/>
      <c r="M59" s="288"/>
      <c r="N59" s="288"/>
      <c r="O59" s="289"/>
      <c r="P59" s="288"/>
      <c r="Q59" s="289"/>
      <c r="R59" s="288"/>
      <c r="S59" s="289"/>
      <c r="T59" s="100">
        <f>+G59+K59+N59+P59-R59</f>
        <v>0</v>
      </c>
      <c r="U59" s="101">
        <f>+J59+M59+O59+Q59-S59</f>
        <v>0</v>
      </c>
      <c r="V59" s="289"/>
      <c r="W59" s="289"/>
      <c r="X59" s="77"/>
      <c r="Y59" s="324"/>
      <c r="Z59" s="324"/>
    </row>
    <row r="60" spans="1:26" s="210" customFormat="1" ht="18" outlineLevel="1" x14ac:dyDescent="0.4">
      <c r="A60" s="331"/>
      <c r="B60" s="332"/>
      <c r="C60" s="332"/>
      <c r="D60" s="332"/>
      <c r="E60" s="341"/>
      <c r="F60" s="344"/>
      <c r="G60" s="343"/>
      <c r="H60" s="87"/>
      <c r="I60" s="80"/>
      <c r="J60" s="87"/>
      <c r="K60" s="80"/>
      <c r="L60" s="80"/>
      <c r="M60" s="80"/>
      <c r="N60" s="80"/>
      <c r="O60" s="87"/>
      <c r="P60" s="80"/>
      <c r="Q60" s="87"/>
      <c r="R60" s="80"/>
      <c r="S60" s="87"/>
      <c r="T60" s="100">
        <f>+G60+K60+N60+P60-R60</f>
        <v>0</v>
      </c>
      <c r="U60" s="101">
        <f>+J60+M60+O60+Q60-S60</f>
        <v>0</v>
      </c>
      <c r="V60" s="87"/>
      <c r="W60" s="87"/>
      <c r="X60" s="324"/>
      <c r="Y60" s="324"/>
      <c r="Z60" s="324"/>
    </row>
    <row r="61" spans="1:26" ht="18.75" customHeight="1" outlineLevel="1" x14ac:dyDescent="0.4">
      <c r="A61" s="212"/>
      <c r="B61" s="213"/>
      <c r="C61" s="213"/>
      <c r="D61" s="213"/>
      <c r="E61" s="259" t="s">
        <v>26</v>
      </c>
      <c r="F61" s="437"/>
      <c r="G61" s="432">
        <f t="shared" ref="G61:U61" si="39">SUM(G57:G60)</f>
        <v>0</v>
      </c>
      <c r="H61" s="216">
        <f t="shared" si="39"/>
        <v>0</v>
      </c>
      <c r="I61" s="216">
        <f t="shared" si="39"/>
        <v>0</v>
      </c>
      <c r="J61" s="216">
        <f t="shared" si="39"/>
        <v>0</v>
      </c>
      <c r="K61" s="216">
        <f t="shared" si="39"/>
        <v>0</v>
      </c>
      <c r="L61" s="216">
        <f t="shared" si="39"/>
        <v>0</v>
      </c>
      <c r="M61" s="216">
        <f t="shared" si="39"/>
        <v>0</v>
      </c>
      <c r="N61" s="216">
        <f t="shared" si="39"/>
        <v>0</v>
      </c>
      <c r="O61" s="216">
        <f t="shared" si="39"/>
        <v>0</v>
      </c>
      <c r="P61" s="216">
        <f t="shared" si="39"/>
        <v>0</v>
      </c>
      <c r="Q61" s="216">
        <f t="shared" si="39"/>
        <v>0</v>
      </c>
      <c r="R61" s="216">
        <f t="shared" si="39"/>
        <v>0</v>
      </c>
      <c r="S61" s="216">
        <f t="shared" si="39"/>
        <v>0</v>
      </c>
      <c r="T61" s="216">
        <f t="shared" si="39"/>
        <v>0</v>
      </c>
      <c r="U61" s="216">
        <f t="shared" si="39"/>
        <v>0</v>
      </c>
      <c r="V61" s="217"/>
      <c r="W61" s="217"/>
      <c r="X61" s="219"/>
      <c r="Y61" s="219"/>
      <c r="Z61" s="219"/>
    </row>
    <row r="62" spans="1:26" ht="18" outlineLevel="1" x14ac:dyDescent="0.4">
      <c r="A62" s="157"/>
      <c r="B62" s="158"/>
      <c r="C62" s="159"/>
      <c r="D62" s="160"/>
      <c r="E62" s="160" t="s">
        <v>48</v>
      </c>
      <c r="F62" s="160"/>
      <c r="G62" s="436">
        <f t="shared" ref="G62:N62" si="40">+G13+G21+G39+G46+G29+G54+G61</f>
        <v>0</v>
      </c>
      <c r="H62" s="161">
        <f t="shared" si="40"/>
        <v>0</v>
      </c>
      <c r="I62" s="161">
        <f t="shared" si="40"/>
        <v>0</v>
      </c>
      <c r="J62" s="161">
        <f t="shared" si="40"/>
        <v>0</v>
      </c>
      <c r="K62" s="161">
        <f t="shared" si="40"/>
        <v>27</v>
      </c>
      <c r="L62" s="161">
        <f t="shared" si="40"/>
        <v>18134.5</v>
      </c>
      <c r="M62" s="161">
        <f t="shared" si="40"/>
        <v>11080.5</v>
      </c>
      <c r="N62" s="161">
        <f t="shared" si="40"/>
        <v>0</v>
      </c>
      <c r="O62" s="161">
        <f t="shared" ref="O62:S62" si="41">+O13+O21+O39+O46+O29+O54+O61</f>
        <v>0</v>
      </c>
      <c r="P62" s="161">
        <f t="shared" si="41"/>
        <v>0</v>
      </c>
      <c r="Q62" s="161">
        <f t="shared" si="41"/>
        <v>0</v>
      </c>
      <c r="R62" s="161">
        <f t="shared" si="41"/>
        <v>0</v>
      </c>
      <c r="S62" s="161">
        <f t="shared" si="41"/>
        <v>0</v>
      </c>
      <c r="T62" s="161">
        <f>+T13+T21+T39+T46+T29+T54+T61</f>
        <v>27</v>
      </c>
      <c r="U62" s="399">
        <f>+U13+U21+U39+U46+U29+U54+U61</f>
        <v>11080.5</v>
      </c>
      <c r="V62" s="162"/>
      <c r="W62" s="162"/>
      <c r="X62" s="163"/>
      <c r="Y62" s="61"/>
      <c r="Z62" s="62"/>
    </row>
    <row r="63" spans="1:26" ht="11.25" customHeight="1" outlineLevel="1" x14ac:dyDescent="0.2"/>
    <row r="64" spans="1:26" outlineLevel="1" x14ac:dyDescent="0.2"/>
    <row r="65" spans="1:26" s="284" customFormat="1" x14ac:dyDescent="0.2">
      <c r="A65" s="115"/>
      <c r="B65" s="116"/>
      <c r="C65" s="116"/>
      <c r="D65" s="116"/>
      <c r="E65" s="116"/>
      <c r="F65" s="440"/>
      <c r="G65" s="118"/>
      <c r="H65" s="117"/>
      <c r="I65" s="117"/>
      <c r="J65" s="117"/>
      <c r="K65" s="118"/>
      <c r="L65" s="117"/>
      <c r="M65" s="117"/>
      <c r="N65" s="118"/>
      <c r="O65" s="117"/>
      <c r="P65" s="118"/>
      <c r="Q65" s="117"/>
      <c r="R65" s="118"/>
      <c r="S65" s="117"/>
      <c r="T65" s="118"/>
      <c r="U65" s="119"/>
      <c r="V65" s="117"/>
      <c r="W65" s="117"/>
      <c r="X65" s="73"/>
      <c r="Y65" s="120"/>
      <c r="Z65" s="120"/>
    </row>
    <row r="66" spans="1:26" s="210" customFormat="1" outlineLevel="1" x14ac:dyDescent="0.2">
      <c r="A66" s="115"/>
      <c r="B66" s="116"/>
      <c r="C66" s="116"/>
      <c r="D66" s="116"/>
      <c r="E66" s="116"/>
      <c r="F66" s="440"/>
      <c r="G66" s="118"/>
      <c r="H66" s="117"/>
      <c r="I66" s="117"/>
      <c r="J66" s="117"/>
      <c r="K66" s="118"/>
      <c r="L66" s="117"/>
      <c r="M66" s="117"/>
      <c r="N66" s="118"/>
      <c r="O66" s="117"/>
      <c r="P66" s="118"/>
      <c r="Q66" s="117"/>
      <c r="R66" s="118"/>
      <c r="S66" s="117"/>
      <c r="T66" s="118"/>
      <c r="U66" s="119"/>
      <c r="V66" s="117"/>
      <c r="W66" s="117"/>
      <c r="X66" s="73"/>
      <c r="Y66" s="120"/>
      <c r="Z66" s="120"/>
    </row>
    <row r="67" spans="1:26" outlineLevel="1" x14ac:dyDescent="0.2"/>
    <row r="68" spans="1:26" ht="16.5" customHeight="1" outlineLevel="1" x14ac:dyDescent="0.2"/>
    <row r="69" spans="1:26" outlineLevel="1" x14ac:dyDescent="0.2"/>
    <row r="70" spans="1:26" s="284" customFormat="1" outlineLevel="1" x14ac:dyDescent="0.2">
      <c r="A70" s="115"/>
      <c r="B70" s="116"/>
      <c r="C70" s="116"/>
      <c r="D70" s="116"/>
      <c r="E70" s="116"/>
      <c r="F70" s="440"/>
      <c r="G70" s="118"/>
      <c r="H70" s="117"/>
      <c r="I70" s="117"/>
      <c r="J70" s="117"/>
      <c r="K70" s="118"/>
      <c r="L70" s="117"/>
      <c r="M70" s="117"/>
      <c r="N70" s="118"/>
      <c r="O70" s="117"/>
      <c r="P70" s="118"/>
      <c r="Q70" s="117"/>
      <c r="R70" s="118"/>
      <c r="S70" s="117"/>
      <c r="T70" s="118"/>
      <c r="U70" s="119"/>
      <c r="V70" s="117"/>
      <c r="W70" s="117"/>
      <c r="X70" s="73"/>
      <c r="Y70" s="120"/>
      <c r="Z70" s="120"/>
    </row>
    <row r="71" spans="1:26" ht="18" customHeight="1" outlineLevel="1" x14ac:dyDescent="0.2"/>
    <row r="72" spans="1:26" s="284" customFormat="1" x14ac:dyDescent="0.2">
      <c r="A72" s="115"/>
      <c r="B72" s="116"/>
      <c r="C72" s="116"/>
      <c r="D72" s="116"/>
      <c r="E72" s="116"/>
      <c r="F72" s="440"/>
      <c r="G72" s="118"/>
      <c r="H72" s="117"/>
      <c r="I72" s="117"/>
      <c r="J72" s="117"/>
      <c r="K72" s="118"/>
      <c r="L72" s="117"/>
      <c r="M72" s="117"/>
      <c r="N72" s="118"/>
      <c r="O72" s="117"/>
      <c r="P72" s="118"/>
      <c r="Q72" s="117"/>
      <c r="R72" s="118"/>
      <c r="S72" s="117"/>
      <c r="T72" s="118"/>
      <c r="U72" s="119"/>
      <c r="V72" s="117"/>
      <c r="W72" s="117"/>
      <c r="X72" s="73"/>
      <c r="Y72" s="120"/>
      <c r="Z72" s="120"/>
    </row>
    <row r="73" spans="1:26" s="78" customFormat="1" x14ac:dyDescent="0.2">
      <c r="A73" s="115"/>
      <c r="B73" s="116"/>
      <c r="C73" s="116"/>
      <c r="D73" s="116"/>
      <c r="E73" s="116"/>
      <c r="F73" s="440"/>
      <c r="G73" s="118"/>
      <c r="H73" s="117"/>
      <c r="I73" s="117"/>
      <c r="J73" s="117"/>
      <c r="K73" s="118"/>
      <c r="L73" s="117"/>
      <c r="M73" s="117"/>
      <c r="N73" s="118"/>
      <c r="O73" s="117"/>
      <c r="P73" s="118"/>
      <c r="Q73" s="117"/>
      <c r="R73" s="118"/>
      <c r="S73" s="117"/>
      <c r="T73" s="118"/>
      <c r="U73" s="119"/>
      <c r="V73" s="117"/>
      <c r="W73" s="117"/>
      <c r="X73" s="73"/>
      <c r="Y73" s="120"/>
      <c r="Z73" s="120"/>
    </row>
    <row r="74" spans="1:26" ht="18.75" customHeight="1" outlineLevel="1" x14ac:dyDescent="0.2"/>
    <row r="75" spans="1:26" outlineLevel="1" x14ac:dyDescent="0.2"/>
    <row r="76" spans="1:26" s="284" customFormat="1" outlineLevel="1" x14ac:dyDescent="0.2">
      <c r="A76" s="115"/>
      <c r="B76" s="116"/>
      <c r="C76" s="116"/>
      <c r="D76" s="116"/>
      <c r="E76" s="116"/>
      <c r="F76" s="440"/>
      <c r="G76" s="118"/>
      <c r="H76" s="117"/>
      <c r="I76" s="117"/>
      <c r="J76" s="117"/>
      <c r="K76" s="118"/>
      <c r="L76" s="117"/>
      <c r="M76" s="117"/>
      <c r="N76" s="118"/>
      <c r="O76" s="117"/>
      <c r="P76" s="118"/>
      <c r="Q76" s="117"/>
      <c r="R76" s="118"/>
      <c r="S76" s="117"/>
      <c r="T76" s="118"/>
      <c r="U76" s="119"/>
      <c r="V76" s="117"/>
      <c r="W76" s="117"/>
      <c r="X76" s="73"/>
      <c r="Y76" s="120"/>
      <c r="Z76" s="120"/>
    </row>
    <row r="77" spans="1:26" ht="18" customHeight="1" outlineLevel="1" x14ac:dyDescent="0.2"/>
    <row r="78" spans="1:26" s="78" customFormat="1" x14ac:dyDescent="0.2">
      <c r="A78" s="115"/>
      <c r="B78" s="116"/>
      <c r="C78" s="116"/>
      <c r="D78" s="116"/>
      <c r="E78" s="116"/>
      <c r="F78" s="440"/>
      <c r="G78" s="118"/>
      <c r="H78" s="117"/>
      <c r="I78" s="117"/>
      <c r="J78" s="117"/>
      <c r="K78" s="118"/>
      <c r="L78" s="117"/>
      <c r="M78" s="117"/>
      <c r="N78" s="118"/>
      <c r="O78" s="117"/>
      <c r="P78" s="118"/>
      <c r="Q78" s="117"/>
      <c r="R78" s="118"/>
      <c r="S78" s="117"/>
      <c r="T78" s="118"/>
      <c r="U78" s="119"/>
      <c r="V78" s="117"/>
      <c r="W78" s="117"/>
      <c r="X78" s="73"/>
      <c r="Y78" s="120"/>
      <c r="Z78" s="120"/>
    </row>
    <row r="79" spans="1:26" s="284" customFormat="1" outlineLevel="1" x14ac:dyDescent="0.2">
      <c r="A79" s="115"/>
      <c r="B79" s="116"/>
      <c r="C79" s="116"/>
      <c r="D79" s="116"/>
      <c r="E79" s="116"/>
      <c r="F79" s="440"/>
      <c r="G79" s="118"/>
      <c r="H79" s="117"/>
      <c r="I79" s="117"/>
      <c r="J79" s="117"/>
      <c r="K79" s="118"/>
      <c r="L79" s="117"/>
      <c r="M79" s="117"/>
      <c r="N79" s="118"/>
      <c r="O79" s="117"/>
      <c r="P79" s="118"/>
      <c r="Q79" s="117"/>
      <c r="R79" s="118"/>
      <c r="S79" s="117"/>
      <c r="T79" s="118"/>
      <c r="U79" s="119"/>
      <c r="V79" s="117"/>
      <c r="W79" s="117"/>
      <c r="X79" s="73"/>
      <c r="Y79" s="120"/>
      <c r="Z79" s="120"/>
    </row>
    <row r="80" spans="1:26" s="210" customFormat="1" outlineLevel="1" x14ac:dyDescent="0.2">
      <c r="A80" s="115"/>
      <c r="B80" s="116"/>
      <c r="C80" s="116"/>
      <c r="D80" s="116"/>
      <c r="E80" s="116"/>
      <c r="F80" s="440"/>
      <c r="G80" s="118"/>
      <c r="H80" s="117"/>
      <c r="I80" s="117"/>
      <c r="J80" s="117"/>
      <c r="K80" s="118"/>
      <c r="L80" s="117"/>
      <c r="M80" s="117"/>
      <c r="N80" s="118"/>
      <c r="O80" s="117"/>
      <c r="P80" s="118"/>
      <c r="Q80" s="117"/>
      <c r="R80" s="118"/>
      <c r="S80" s="117"/>
      <c r="T80" s="118"/>
      <c r="U80" s="119"/>
      <c r="V80" s="117"/>
      <c r="W80" s="117"/>
      <c r="X80" s="73"/>
      <c r="Y80" s="120"/>
      <c r="Z80" s="120"/>
    </row>
    <row r="81" spans="1:106" s="210" customFormat="1" outlineLevel="1" x14ac:dyDescent="0.2">
      <c r="A81" s="115"/>
      <c r="B81" s="116"/>
      <c r="C81" s="116"/>
      <c r="D81" s="116"/>
      <c r="E81" s="116"/>
      <c r="F81" s="440"/>
      <c r="G81" s="118"/>
      <c r="H81" s="117"/>
      <c r="I81" s="117"/>
      <c r="J81" s="117"/>
      <c r="K81" s="118"/>
      <c r="L81" s="117"/>
      <c r="M81" s="117"/>
      <c r="N81" s="118"/>
      <c r="O81" s="117"/>
      <c r="P81" s="118"/>
      <c r="Q81" s="117"/>
      <c r="R81" s="118"/>
      <c r="S81" s="117"/>
      <c r="T81" s="118"/>
      <c r="U81" s="119"/>
      <c r="V81" s="117"/>
      <c r="W81" s="117"/>
      <c r="X81" s="73"/>
      <c r="Y81" s="120"/>
      <c r="Z81" s="120"/>
    </row>
    <row r="82" spans="1:106" outlineLevel="1" x14ac:dyDescent="0.2"/>
    <row r="83" spans="1:106" s="4" customFormat="1" ht="18" x14ac:dyDescent="0.4">
      <c r="A83" s="115"/>
      <c r="B83" s="116"/>
      <c r="C83" s="116"/>
      <c r="D83" s="116"/>
      <c r="E83" s="116"/>
      <c r="F83" s="440"/>
      <c r="G83" s="118"/>
      <c r="H83" s="117"/>
      <c r="I83" s="117"/>
      <c r="J83" s="117"/>
      <c r="K83" s="118"/>
      <c r="L83" s="117"/>
      <c r="M83" s="117"/>
      <c r="N83" s="118"/>
      <c r="O83" s="117"/>
      <c r="P83" s="118"/>
      <c r="Q83" s="117"/>
      <c r="R83" s="118"/>
      <c r="S83" s="117"/>
      <c r="T83" s="118"/>
      <c r="U83" s="119"/>
      <c r="V83" s="117"/>
      <c r="W83" s="117"/>
      <c r="X83" s="73"/>
      <c r="Y83" s="120"/>
      <c r="Z83" s="120"/>
      <c r="AA83" s="40"/>
      <c r="AB83" s="40"/>
      <c r="AC83" s="40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</row>
  </sheetData>
  <autoFilter ref="A4:AC53">
    <sortState ref="A5:AC19">
      <sortCondition ref="D4:D15"/>
    </sortState>
  </autoFilter>
  <mergeCells count="17">
    <mergeCell ref="Z2:Z3"/>
    <mergeCell ref="P2:Q2"/>
    <mergeCell ref="R2:S2"/>
    <mergeCell ref="T2:U2"/>
    <mergeCell ref="V2:W2"/>
    <mergeCell ref="X2:X3"/>
    <mergeCell ref="Y2:Y3"/>
    <mergeCell ref="A1:X1"/>
    <mergeCell ref="A2:A3"/>
    <mergeCell ref="B2:B3"/>
    <mergeCell ref="C2:C3"/>
    <mergeCell ref="D2:D3"/>
    <mergeCell ref="E2:E3"/>
    <mergeCell ref="F2:F3"/>
    <mergeCell ref="G2:J2"/>
    <mergeCell ref="K2:M2"/>
    <mergeCell ref="N2:O2"/>
  </mergeCells>
  <printOptions horizontalCentered="1"/>
  <pageMargins left="0.15748031496062992" right="0.15748031496062992" top="0.35433070866141736" bottom="0.11811023622047245" header="0.51181102362204722" footer="0.31496062992125984"/>
  <pageSetup paperSize="9" scale="87" orientation="landscape" r:id="rId1"/>
  <headerFooter alignWithMargins="0">
    <oddFooter>&amp;A&amp;Rหน้าที่ &amp;P</oddFooter>
  </headerFooter>
  <rowBreaks count="1" manualBreakCount="1">
    <brk id="29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B51"/>
  <sheetViews>
    <sheetView view="pageBreakPreview" zoomScale="130" zoomScaleNormal="130" zoomScaleSheetLayoutView="130" workbookViewId="0">
      <pane ySplit="4" topLeftCell="A5" activePane="bottomLeft" state="frozen"/>
      <selection pane="bottomLeft" activeCell="E43" sqref="E43"/>
    </sheetView>
  </sheetViews>
  <sheetFormatPr defaultColWidth="9.140625" defaultRowHeight="12.75" outlineLevelRow="1" x14ac:dyDescent="0.2"/>
  <cols>
    <col min="1" max="1" width="3" style="115" customWidth="1"/>
    <col min="2" max="3" width="5" style="116" customWidth="1"/>
    <col min="4" max="4" width="5.42578125" style="116" customWidth="1"/>
    <col min="5" max="5" width="14.42578125" style="116" customWidth="1"/>
    <col min="6" max="6" width="6.5703125" style="121" customWidth="1"/>
    <col min="7" max="7" width="3.7109375" style="118" customWidth="1"/>
    <col min="8" max="8" width="8.140625" style="117" customWidth="1"/>
    <col min="9" max="9" width="5" style="117" customWidth="1"/>
    <col min="10" max="10" width="7.85546875" style="117" customWidth="1"/>
    <col min="11" max="11" width="3" style="118" customWidth="1"/>
    <col min="12" max="12" width="5.85546875" style="117" customWidth="1"/>
    <col min="13" max="13" width="5.7109375" style="117" customWidth="1"/>
    <col min="14" max="14" width="3.28515625" style="118" customWidth="1"/>
    <col min="15" max="15" width="5.28515625" style="117" customWidth="1"/>
    <col min="16" max="16" width="3.28515625" style="118" customWidth="1"/>
    <col min="17" max="17" width="6.7109375" style="117" customWidth="1"/>
    <col min="18" max="18" width="3.5703125" style="118" customWidth="1"/>
    <col min="19" max="19" width="6.42578125" style="117" customWidth="1"/>
    <col min="20" max="20" width="4.140625" style="118" customWidth="1"/>
    <col min="21" max="21" width="8.42578125" style="119" customWidth="1"/>
    <col min="22" max="22" width="4.7109375" style="117" customWidth="1"/>
    <col min="23" max="23" width="5.28515625" style="117" customWidth="1"/>
    <col min="24" max="24" width="9" style="73" customWidth="1"/>
    <col min="25" max="25" width="6.7109375" style="120" customWidth="1"/>
    <col min="26" max="26" width="5.42578125" style="120" customWidth="1"/>
    <col min="27" max="27" width="10.28515625" style="73" bestFit="1" customWidth="1"/>
    <col min="28" max="28" width="3" style="73" customWidth="1"/>
    <col min="29" max="16384" width="9.140625" style="73"/>
  </cols>
  <sheetData>
    <row r="1" spans="1:29" s="4" customFormat="1" ht="21" customHeight="1" x14ac:dyDescent="0.45">
      <c r="A1" s="523" t="s">
        <v>131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1"/>
      <c r="Z1" s="2"/>
      <c r="AA1" s="3"/>
      <c r="AB1" s="3"/>
    </row>
    <row r="2" spans="1:29" s="4" customFormat="1" ht="18" x14ac:dyDescent="0.4">
      <c r="A2" s="480" t="s">
        <v>0</v>
      </c>
      <c r="B2" s="482" t="s">
        <v>1</v>
      </c>
      <c r="C2" s="482" t="s">
        <v>2</v>
      </c>
      <c r="D2" s="484" t="s">
        <v>3</v>
      </c>
      <c r="E2" s="484" t="s">
        <v>4</v>
      </c>
      <c r="F2" s="484" t="s">
        <v>5</v>
      </c>
      <c r="G2" s="486" t="s">
        <v>6</v>
      </c>
      <c r="H2" s="487"/>
      <c r="I2" s="487"/>
      <c r="J2" s="488"/>
      <c r="K2" s="486" t="s">
        <v>7</v>
      </c>
      <c r="L2" s="487"/>
      <c r="M2" s="488"/>
      <c r="N2" s="492" t="s">
        <v>8</v>
      </c>
      <c r="O2" s="493"/>
      <c r="P2" s="492" t="s">
        <v>9</v>
      </c>
      <c r="Q2" s="493"/>
      <c r="R2" s="500" t="s">
        <v>10</v>
      </c>
      <c r="S2" s="501"/>
      <c r="T2" s="502" t="s">
        <v>11</v>
      </c>
      <c r="U2" s="503"/>
      <c r="V2" s="502" t="s">
        <v>12</v>
      </c>
      <c r="W2" s="504"/>
      <c r="X2" s="505" t="s">
        <v>13</v>
      </c>
      <c r="Y2" s="507" t="s">
        <v>14</v>
      </c>
      <c r="Z2" s="494" t="s">
        <v>15</v>
      </c>
      <c r="AA2" s="3"/>
      <c r="AB2" s="3"/>
      <c r="AC2" s="3"/>
    </row>
    <row r="3" spans="1:29" s="4" customFormat="1" ht="18" x14ac:dyDescent="0.4">
      <c r="A3" s="481"/>
      <c r="B3" s="483"/>
      <c r="C3" s="483"/>
      <c r="D3" s="485"/>
      <c r="E3" s="485"/>
      <c r="F3" s="485"/>
      <c r="G3" s="5" t="s">
        <v>16</v>
      </c>
      <c r="H3" s="6" t="s">
        <v>17</v>
      </c>
      <c r="I3" s="6" t="s">
        <v>18</v>
      </c>
      <c r="J3" s="6" t="s">
        <v>19</v>
      </c>
      <c r="K3" s="7" t="s">
        <v>16</v>
      </c>
      <c r="L3" s="6" t="s">
        <v>17</v>
      </c>
      <c r="M3" s="6" t="s">
        <v>19</v>
      </c>
      <c r="N3" s="7" t="s">
        <v>16</v>
      </c>
      <c r="O3" s="8" t="s">
        <v>19</v>
      </c>
      <c r="P3" s="9" t="s">
        <v>16</v>
      </c>
      <c r="Q3" s="8" t="s">
        <v>19</v>
      </c>
      <c r="R3" s="5" t="s">
        <v>16</v>
      </c>
      <c r="S3" s="6" t="s">
        <v>20</v>
      </c>
      <c r="T3" s="10" t="s">
        <v>16</v>
      </c>
      <c r="U3" s="11"/>
      <c r="V3" s="12" t="s">
        <v>21</v>
      </c>
      <c r="W3" s="12" t="s">
        <v>22</v>
      </c>
      <c r="X3" s="506"/>
      <c r="Y3" s="508"/>
      <c r="Z3" s="495"/>
      <c r="AA3" s="3"/>
      <c r="AB3" s="3"/>
      <c r="AC3" s="3"/>
    </row>
    <row r="4" spans="1:29" s="4" customFormat="1" ht="18" x14ac:dyDescent="0.4">
      <c r="A4" s="13"/>
      <c r="B4" s="14"/>
      <c r="C4" s="14"/>
      <c r="D4" s="15"/>
      <c r="E4" s="15"/>
      <c r="F4" s="15"/>
      <c r="G4" s="16"/>
      <c r="H4" s="17"/>
      <c r="I4" s="17"/>
      <c r="J4" s="17"/>
      <c r="K4" s="18"/>
      <c r="L4" s="17"/>
      <c r="M4" s="17"/>
      <c r="N4" s="18"/>
      <c r="O4" s="19"/>
      <c r="P4" s="20"/>
      <c r="Q4" s="19"/>
      <c r="R4" s="16"/>
      <c r="S4" s="17"/>
      <c r="T4" s="21"/>
      <c r="U4" s="22"/>
      <c r="V4" s="23"/>
      <c r="W4" s="23"/>
      <c r="X4" s="24"/>
      <c r="Y4" s="25"/>
      <c r="Z4" s="26"/>
      <c r="AA4" s="3"/>
      <c r="AB4" s="3"/>
      <c r="AC4" s="3"/>
    </row>
    <row r="5" spans="1:29" s="208" customFormat="1" ht="18" x14ac:dyDescent="0.4">
      <c r="A5" s="203"/>
      <c r="B5" s="204"/>
      <c r="C5" s="204"/>
      <c r="D5" s="205"/>
      <c r="E5" s="206" t="s">
        <v>78</v>
      </c>
      <c r="F5" s="205"/>
      <c r="G5" s="167"/>
      <c r="H5" s="168"/>
      <c r="I5" s="168"/>
      <c r="J5" s="168"/>
      <c r="K5" s="167"/>
      <c r="L5" s="168"/>
      <c r="M5" s="168"/>
      <c r="N5" s="167"/>
      <c r="O5" s="169"/>
      <c r="P5" s="170"/>
      <c r="Q5" s="169"/>
      <c r="R5" s="167"/>
      <c r="S5" s="168"/>
      <c r="T5" s="171"/>
      <c r="U5" s="172"/>
      <c r="V5" s="173"/>
      <c r="W5" s="173"/>
      <c r="X5" s="207"/>
      <c r="Y5" s="201"/>
      <c r="Z5" s="202"/>
      <c r="AA5" s="195"/>
      <c r="AB5" s="195"/>
      <c r="AC5" s="195"/>
    </row>
    <row r="6" spans="1:29" s="284" customFormat="1" ht="18" x14ac:dyDescent="0.4">
      <c r="A6" s="285">
        <v>1</v>
      </c>
      <c r="B6" s="286" t="s">
        <v>143</v>
      </c>
      <c r="C6" s="286" t="s">
        <v>118</v>
      </c>
      <c r="D6" s="286" t="s">
        <v>115</v>
      </c>
      <c r="E6" s="366" t="s">
        <v>138</v>
      </c>
      <c r="F6" s="291" t="s">
        <v>142</v>
      </c>
      <c r="G6" s="288"/>
      <c r="H6" s="289"/>
      <c r="I6" s="289"/>
      <c r="J6" s="289"/>
      <c r="K6" s="288">
        <v>3</v>
      </c>
      <c r="L6" s="289">
        <v>996</v>
      </c>
      <c r="M6" s="289">
        <v>973</v>
      </c>
      <c r="N6" s="288"/>
      <c r="O6" s="289"/>
      <c r="P6" s="288"/>
      <c r="Q6" s="422"/>
      <c r="R6" s="288"/>
      <c r="S6" s="289"/>
      <c r="T6" s="100">
        <f t="shared" ref="T6" si="0">+G6+K6+N6+P6-R6</f>
        <v>3</v>
      </c>
      <c r="U6" s="101">
        <f t="shared" ref="U6" si="1">+J6+M6+O6+Q6-S6</f>
        <v>973</v>
      </c>
      <c r="V6" s="289"/>
      <c r="W6" s="289"/>
      <c r="X6" s="77" t="s">
        <v>113</v>
      </c>
      <c r="Y6" s="290"/>
      <c r="Z6" s="290"/>
    </row>
    <row r="7" spans="1:29" s="284" customFormat="1" ht="18" x14ac:dyDescent="0.4">
      <c r="A7" s="285"/>
      <c r="B7" s="286"/>
      <c r="C7" s="286"/>
      <c r="D7" s="286"/>
      <c r="E7" s="366"/>
      <c r="F7" s="291"/>
      <c r="G7" s="288"/>
      <c r="H7" s="289"/>
      <c r="I7" s="289"/>
      <c r="J7" s="289"/>
      <c r="K7" s="288"/>
      <c r="L7" s="289"/>
      <c r="M7" s="289"/>
      <c r="N7" s="288"/>
      <c r="O7" s="289"/>
      <c r="P7" s="288"/>
      <c r="Q7" s="422"/>
      <c r="R7" s="288"/>
      <c r="S7" s="289"/>
      <c r="T7" s="80">
        <f t="shared" ref="T7:T8" si="2">+G7+K7+N7+P7-R7</f>
        <v>0</v>
      </c>
      <c r="U7" s="50">
        <f t="shared" ref="U7:U8" si="3">+J7+M7+O7+Q7-S7</f>
        <v>0</v>
      </c>
      <c r="V7" s="289"/>
      <c r="W7" s="289"/>
      <c r="X7" s="77"/>
      <c r="Y7" s="290"/>
      <c r="Z7" s="290"/>
    </row>
    <row r="8" spans="1:29" s="78" customFormat="1" ht="18" x14ac:dyDescent="0.4">
      <c r="A8" s="74"/>
      <c r="B8" s="75"/>
      <c r="C8" s="286"/>
      <c r="D8" s="75"/>
      <c r="E8" s="366"/>
      <c r="F8" s="76"/>
      <c r="G8" s="50"/>
      <c r="H8" s="51"/>
      <c r="I8" s="51"/>
      <c r="J8" s="51"/>
      <c r="K8" s="50"/>
      <c r="L8" s="51"/>
      <c r="M8" s="51"/>
      <c r="N8" s="50"/>
      <c r="O8" s="51"/>
      <c r="P8" s="50"/>
      <c r="Q8" s="421"/>
      <c r="R8" s="50"/>
      <c r="S8" s="51"/>
      <c r="T8" s="80">
        <f t="shared" si="2"/>
        <v>0</v>
      </c>
      <c r="U8" s="50">
        <f t="shared" si="3"/>
        <v>0</v>
      </c>
      <c r="V8" s="51"/>
      <c r="W8" s="289"/>
      <c r="X8" s="77"/>
      <c r="Y8" s="77"/>
      <c r="Z8" s="77"/>
    </row>
    <row r="9" spans="1:29" s="78" customFormat="1" ht="18" x14ac:dyDescent="0.4">
      <c r="A9" s="74"/>
      <c r="B9" s="75"/>
      <c r="C9" s="286"/>
      <c r="D9" s="75"/>
      <c r="E9" s="366"/>
      <c r="F9" s="76"/>
      <c r="G9" s="50"/>
      <c r="H9" s="51"/>
      <c r="I9" s="51"/>
      <c r="J9" s="51"/>
      <c r="K9" s="50"/>
      <c r="L9" s="51"/>
      <c r="M9" s="51"/>
      <c r="N9" s="50"/>
      <c r="O9" s="51"/>
      <c r="P9" s="50"/>
      <c r="Q9" s="51"/>
      <c r="R9" s="50"/>
      <c r="S9" s="51"/>
      <c r="T9" s="80">
        <f>+G9+K9+N9+P9-R9</f>
        <v>0</v>
      </c>
      <c r="U9" s="50">
        <f t="shared" ref="U9" si="4">+J9+M9+O9+Q9-S9</f>
        <v>0</v>
      </c>
      <c r="V9" s="51"/>
      <c r="W9" s="51"/>
      <c r="X9" s="77"/>
      <c r="Y9" s="77"/>
      <c r="Z9" s="77"/>
    </row>
    <row r="10" spans="1:29" s="329" customFormat="1" ht="18" x14ac:dyDescent="0.2">
      <c r="A10" s="325"/>
      <c r="B10" s="326"/>
      <c r="C10" s="326"/>
      <c r="D10" s="326"/>
      <c r="E10" s="319"/>
      <c r="F10" s="327"/>
      <c r="G10" s="50"/>
      <c r="H10" s="50"/>
      <c r="I10" s="51"/>
      <c r="J10" s="50"/>
      <c r="K10" s="50"/>
      <c r="L10" s="51"/>
      <c r="M10" s="51"/>
      <c r="N10" s="50"/>
      <c r="O10" s="51"/>
      <c r="P10" s="50"/>
      <c r="Q10" s="51"/>
      <c r="R10" s="50"/>
      <c r="S10" s="51"/>
      <c r="T10" s="80">
        <f>+G10+K10+N10+P10-R10</f>
        <v>0</v>
      </c>
      <c r="U10" s="51">
        <f t="shared" ref="U10" si="5">+J10+M10+O10+Q10-S10</f>
        <v>0</v>
      </c>
      <c r="V10" s="51"/>
      <c r="W10" s="51"/>
      <c r="X10" s="328"/>
      <c r="Y10" s="328"/>
      <c r="Z10" s="328"/>
    </row>
    <row r="11" spans="1:29" ht="18" customHeight="1" outlineLevel="1" x14ac:dyDescent="0.4">
      <c r="A11" s="212"/>
      <c r="B11" s="213"/>
      <c r="C11" s="213"/>
      <c r="D11" s="213"/>
      <c r="E11" s="259" t="s">
        <v>26</v>
      </c>
      <c r="F11" s="215"/>
      <c r="G11" s="216">
        <f t="shared" ref="G11:T11" si="6">SUM(G6:G10)</f>
        <v>0</v>
      </c>
      <c r="H11" s="216">
        <f t="shared" si="6"/>
        <v>0</v>
      </c>
      <c r="I11" s="216">
        <f t="shared" si="6"/>
        <v>0</v>
      </c>
      <c r="J11" s="216">
        <f t="shared" si="6"/>
        <v>0</v>
      </c>
      <c r="K11" s="216">
        <f t="shared" si="6"/>
        <v>3</v>
      </c>
      <c r="L11" s="216">
        <f t="shared" si="6"/>
        <v>996</v>
      </c>
      <c r="M11" s="216">
        <f t="shared" si="6"/>
        <v>973</v>
      </c>
      <c r="N11" s="216">
        <f t="shared" si="6"/>
        <v>0</v>
      </c>
      <c r="O11" s="216">
        <f t="shared" si="6"/>
        <v>0</v>
      </c>
      <c r="P11" s="216">
        <f t="shared" si="6"/>
        <v>0</v>
      </c>
      <c r="Q11" s="216">
        <f t="shared" si="6"/>
        <v>0</v>
      </c>
      <c r="R11" s="216">
        <f t="shared" si="6"/>
        <v>0</v>
      </c>
      <c r="S11" s="216">
        <f t="shared" si="6"/>
        <v>0</v>
      </c>
      <c r="T11" s="216">
        <f t="shared" si="6"/>
        <v>3</v>
      </c>
      <c r="U11" s="216">
        <f>SUM(U6:U10)</f>
        <v>973</v>
      </c>
      <c r="V11" s="217"/>
      <c r="W11" s="217"/>
      <c r="X11" s="219"/>
      <c r="Y11" s="219"/>
      <c r="Z11" s="219"/>
    </row>
    <row r="12" spans="1:29" s="208" customFormat="1" ht="18" x14ac:dyDescent="0.4">
      <c r="A12" s="203"/>
      <c r="B12" s="204"/>
      <c r="C12" s="204"/>
      <c r="D12" s="205"/>
      <c r="E12" s="206" t="s">
        <v>103</v>
      </c>
      <c r="F12" s="205"/>
      <c r="G12" s="167"/>
      <c r="H12" s="168"/>
      <c r="I12" s="168"/>
      <c r="J12" s="168"/>
      <c r="K12" s="167"/>
      <c r="L12" s="168"/>
      <c r="M12" s="168"/>
      <c r="N12" s="167"/>
      <c r="O12" s="169"/>
      <c r="P12" s="170"/>
      <c r="Q12" s="169"/>
      <c r="R12" s="167"/>
      <c r="S12" s="168"/>
      <c r="T12" s="171"/>
      <c r="U12" s="172"/>
      <c r="V12" s="173"/>
      <c r="W12" s="173"/>
      <c r="X12" s="207"/>
      <c r="Y12" s="201"/>
      <c r="Z12" s="202"/>
      <c r="AA12" s="195"/>
      <c r="AB12" s="195"/>
      <c r="AC12" s="195"/>
    </row>
    <row r="13" spans="1:29" s="284" customFormat="1" ht="18" x14ac:dyDescent="0.4">
      <c r="A13" s="74"/>
      <c r="B13" s="75"/>
      <c r="C13" s="75"/>
      <c r="D13" s="75"/>
      <c r="E13" s="405"/>
      <c r="F13" s="76"/>
      <c r="G13" s="50"/>
      <c r="H13" s="51"/>
      <c r="I13" s="51"/>
      <c r="J13" s="51"/>
      <c r="K13" s="50"/>
      <c r="L13" s="51"/>
      <c r="M13" s="51"/>
      <c r="N13" s="50"/>
      <c r="O13" s="51"/>
      <c r="P13" s="50"/>
      <c r="Q13" s="421"/>
      <c r="R13" s="50"/>
      <c r="S13" s="51"/>
      <c r="T13" s="80">
        <f>+G13+K13+N13+P13-R13</f>
        <v>0</v>
      </c>
      <c r="U13" s="50">
        <f t="shared" ref="U13:U16" si="7">+J13+M13+O13+Q13-S13</f>
        <v>0</v>
      </c>
      <c r="V13" s="51"/>
      <c r="W13" s="51"/>
      <c r="X13" s="77"/>
      <c r="Y13" s="77"/>
      <c r="Z13" s="77"/>
    </row>
    <row r="14" spans="1:29" s="284" customFormat="1" ht="18" x14ac:dyDescent="0.4">
      <c r="A14" s="74"/>
      <c r="B14" s="75"/>
      <c r="C14" s="75"/>
      <c r="D14" s="75"/>
      <c r="E14" s="405"/>
      <c r="F14" s="76"/>
      <c r="G14" s="50"/>
      <c r="H14" s="51"/>
      <c r="I14" s="51"/>
      <c r="J14" s="51"/>
      <c r="K14" s="50"/>
      <c r="L14" s="51"/>
      <c r="M14" s="51"/>
      <c r="N14" s="50"/>
      <c r="O14" s="51"/>
      <c r="P14" s="50"/>
      <c r="Q14" s="421"/>
      <c r="R14" s="50"/>
      <c r="S14" s="51"/>
      <c r="T14" s="80">
        <f>+G14+K14+N14+P14-R14</f>
        <v>0</v>
      </c>
      <c r="U14" s="50">
        <f t="shared" ref="U14" si="8">+J14+M14+O14+Q14-S14</f>
        <v>0</v>
      </c>
      <c r="V14" s="51"/>
      <c r="W14" s="51"/>
      <c r="X14" s="77"/>
      <c r="Y14" s="77"/>
      <c r="Z14" s="77"/>
    </row>
    <row r="15" spans="1:29" s="284" customFormat="1" ht="18" x14ac:dyDescent="0.4">
      <c r="A15" s="74"/>
      <c r="B15" s="75"/>
      <c r="C15" s="75"/>
      <c r="D15" s="75"/>
      <c r="E15" s="405"/>
      <c r="F15" s="76"/>
      <c r="G15" s="50"/>
      <c r="H15" s="51"/>
      <c r="I15" s="51"/>
      <c r="J15" s="51"/>
      <c r="K15" s="50"/>
      <c r="L15" s="51"/>
      <c r="M15" s="51"/>
      <c r="N15" s="50"/>
      <c r="O15" s="51"/>
      <c r="P15" s="50"/>
      <c r="Q15" s="421"/>
      <c r="R15" s="50"/>
      <c r="S15" s="51"/>
      <c r="T15" s="80">
        <f>+G15+K15+N15+P15-R15</f>
        <v>0</v>
      </c>
      <c r="U15" s="50">
        <f t="shared" ref="U15" si="9">+J15+M15+O15+Q15-S15</f>
        <v>0</v>
      </c>
      <c r="V15" s="51"/>
      <c r="W15" s="51"/>
      <c r="X15" s="77"/>
      <c r="Y15" s="77"/>
      <c r="Z15" s="77"/>
    </row>
    <row r="16" spans="1:29" s="78" customFormat="1" ht="18.75" customHeight="1" x14ac:dyDescent="0.4">
      <c r="A16" s="74"/>
      <c r="B16" s="75"/>
      <c r="C16" s="286"/>
      <c r="D16" s="75"/>
      <c r="E16" s="366"/>
      <c r="F16" s="76"/>
      <c r="G16" s="50"/>
      <c r="H16" s="51"/>
      <c r="I16" s="51"/>
      <c r="J16" s="51"/>
      <c r="K16" s="50"/>
      <c r="L16" s="51"/>
      <c r="M16" s="51"/>
      <c r="N16" s="50"/>
      <c r="O16" s="51"/>
      <c r="P16" s="50"/>
      <c r="Q16" s="51"/>
      <c r="R16" s="50"/>
      <c r="S16" s="51"/>
      <c r="T16" s="80">
        <f>+G16+K16+N16+P16-R16</f>
        <v>0</v>
      </c>
      <c r="U16" s="51">
        <f t="shared" si="7"/>
        <v>0</v>
      </c>
      <c r="V16" s="51"/>
      <c r="W16" s="51"/>
      <c r="X16" s="77"/>
      <c r="Y16" s="77"/>
      <c r="Z16" s="77"/>
    </row>
    <row r="17" spans="1:29" ht="18" customHeight="1" outlineLevel="1" x14ac:dyDescent="0.4">
      <c r="A17" s="212"/>
      <c r="B17" s="213"/>
      <c r="C17" s="213"/>
      <c r="D17" s="213"/>
      <c r="E17" s="259" t="s">
        <v>26</v>
      </c>
      <c r="F17" s="215"/>
      <c r="G17" s="216">
        <f t="shared" ref="G17:S17" si="10">SUM(G13:G16)</f>
        <v>0</v>
      </c>
      <c r="H17" s="216">
        <f t="shared" si="10"/>
        <v>0</v>
      </c>
      <c r="I17" s="216">
        <f t="shared" si="10"/>
        <v>0</v>
      </c>
      <c r="J17" s="216">
        <f t="shared" si="10"/>
        <v>0</v>
      </c>
      <c r="K17" s="216">
        <f t="shared" si="10"/>
        <v>0</v>
      </c>
      <c r="L17" s="216">
        <f t="shared" si="10"/>
        <v>0</v>
      </c>
      <c r="M17" s="216">
        <f t="shared" si="10"/>
        <v>0</v>
      </c>
      <c r="N17" s="216">
        <f t="shared" si="10"/>
        <v>0</v>
      </c>
      <c r="O17" s="216">
        <f t="shared" si="10"/>
        <v>0</v>
      </c>
      <c r="P17" s="216">
        <f t="shared" si="10"/>
        <v>0</v>
      </c>
      <c r="Q17" s="216">
        <f t="shared" si="10"/>
        <v>0</v>
      </c>
      <c r="R17" s="216">
        <f t="shared" si="10"/>
        <v>0</v>
      </c>
      <c r="S17" s="216">
        <f t="shared" si="10"/>
        <v>0</v>
      </c>
      <c r="T17" s="216">
        <f>SUM(T13:T16)</f>
        <v>0</v>
      </c>
      <c r="U17" s="216">
        <f>SUM(U13:U16)</f>
        <v>0</v>
      </c>
      <c r="V17" s="217"/>
      <c r="W17" s="217"/>
      <c r="X17" s="219"/>
      <c r="Y17" s="219"/>
      <c r="Z17" s="219"/>
    </row>
    <row r="18" spans="1:29" s="208" customFormat="1" ht="18" x14ac:dyDescent="0.4">
      <c r="A18" s="203"/>
      <c r="B18" s="204"/>
      <c r="C18" s="204"/>
      <c r="D18" s="205"/>
      <c r="E18" s="206" t="s">
        <v>105</v>
      </c>
      <c r="F18" s="205"/>
      <c r="G18" s="167"/>
      <c r="H18" s="168"/>
      <c r="I18" s="168"/>
      <c r="J18" s="168"/>
      <c r="K18" s="167"/>
      <c r="L18" s="168"/>
      <c r="M18" s="168"/>
      <c r="N18" s="167"/>
      <c r="O18" s="169"/>
      <c r="P18" s="170"/>
      <c r="Q18" s="169"/>
      <c r="R18" s="167"/>
      <c r="S18" s="168"/>
      <c r="T18" s="171"/>
      <c r="U18" s="172"/>
      <c r="V18" s="173"/>
      <c r="W18" s="173"/>
      <c r="X18" s="207"/>
      <c r="Y18" s="201"/>
      <c r="Z18" s="202"/>
      <c r="AA18" s="195"/>
      <c r="AB18" s="195"/>
      <c r="AC18" s="195"/>
    </row>
    <row r="19" spans="1:29" s="284" customFormat="1" ht="18" x14ac:dyDescent="0.4">
      <c r="A19" s="74"/>
      <c r="B19" s="286"/>
      <c r="C19" s="286"/>
      <c r="D19" s="286"/>
      <c r="E19" s="366"/>
      <c r="F19" s="291"/>
      <c r="G19" s="288"/>
      <c r="H19" s="289"/>
      <c r="I19" s="289"/>
      <c r="J19" s="289"/>
      <c r="K19" s="288"/>
      <c r="L19" s="289"/>
      <c r="M19" s="289"/>
      <c r="N19" s="288"/>
      <c r="O19" s="289"/>
      <c r="P19" s="288"/>
      <c r="Q19" s="289"/>
      <c r="R19" s="288"/>
      <c r="S19" s="289"/>
      <c r="T19" s="80">
        <f t="shared" ref="T19:T22" si="11">+G19+K19+N19+P19-R19</f>
        <v>0</v>
      </c>
      <c r="U19" s="51">
        <f t="shared" ref="U19:U21" si="12">+J19+M19+O19+Q19-S19</f>
        <v>0</v>
      </c>
      <c r="V19" s="289"/>
      <c r="W19" s="289"/>
      <c r="X19" s="77"/>
      <c r="Y19" s="290"/>
      <c r="Z19" s="290"/>
    </row>
    <row r="20" spans="1:29" s="284" customFormat="1" ht="18" x14ac:dyDescent="0.4">
      <c r="A20" s="74"/>
      <c r="B20" s="286"/>
      <c r="C20" s="286"/>
      <c r="D20" s="286"/>
      <c r="E20" s="366"/>
      <c r="F20" s="291"/>
      <c r="G20" s="288"/>
      <c r="H20" s="289"/>
      <c r="I20" s="289"/>
      <c r="J20" s="289"/>
      <c r="K20" s="288"/>
      <c r="L20" s="289"/>
      <c r="M20" s="289"/>
      <c r="N20" s="288"/>
      <c r="O20" s="289"/>
      <c r="P20" s="288"/>
      <c r="Q20" s="289"/>
      <c r="R20" s="288"/>
      <c r="S20" s="289"/>
      <c r="T20" s="80">
        <f t="shared" si="11"/>
        <v>0</v>
      </c>
      <c r="U20" s="51">
        <f t="shared" si="12"/>
        <v>0</v>
      </c>
      <c r="V20" s="289"/>
      <c r="W20" s="289"/>
      <c r="X20" s="77"/>
      <c r="Y20" s="290"/>
      <c r="Z20" s="290"/>
    </row>
    <row r="21" spans="1:29" s="284" customFormat="1" ht="18" x14ac:dyDescent="0.4">
      <c r="A21" s="74"/>
      <c r="B21" s="286"/>
      <c r="C21" s="286"/>
      <c r="D21" s="286"/>
      <c r="E21" s="366"/>
      <c r="F21" s="291"/>
      <c r="G21" s="288"/>
      <c r="H21" s="289"/>
      <c r="I21" s="289"/>
      <c r="J21" s="289"/>
      <c r="K21" s="288"/>
      <c r="L21" s="289"/>
      <c r="M21" s="289"/>
      <c r="N21" s="288"/>
      <c r="O21" s="289"/>
      <c r="P21" s="288"/>
      <c r="Q21" s="289"/>
      <c r="R21" s="288"/>
      <c r="S21" s="289"/>
      <c r="T21" s="80">
        <f t="shared" si="11"/>
        <v>0</v>
      </c>
      <c r="U21" s="51">
        <f t="shared" si="12"/>
        <v>0</v>
      </c>
      <c r="V21" s="289"/>
      <c r="W21" s="289"/>
      <c r="X21" s="77"/>
      <c r="Y21" s="290"/>
      <c r="Z21" s="290"/>
    </row>
    <row r="22" spans="1:29" s="78" customFormat="1" ht="16.5" customHeight="1" x14ac:dyDescent="0.4">
      <c r="A22" s="74"/>
      <c r="B22" s="75"/>
      <c r="C22" s="286"/>
      <c r="D22" s="75"/>
      <c r="E22" s="366"/>
      <c r="F22" s="76"/>
      <c r="G22" s="50"/>
      <c r="H22" s="51"/>
      <c r="I22" s="51"/>
      <c r="J22" s="51"/>
      <c r="K22" s="50"/>
      <c r="L22" s="51"/>
      <c r="M22" s="51"/>
      <c r="N22" s="50"/>
      <c r="O22" s="51"/>
      <c r="P22" s="50"/>
      <c r="Q22" s="51"/>
      <c r="R22" s="50"/>
      <c r="S22" s="51"/>
      <c r="T22" s="80">
        <f t="shared" si="11"/>
        <v>0</v>
      </c>
      <c r="U22" s="51">
        <f>+J22+M22+O22+Q22-S22</f>
        <v>0</v>
      </c>
      <c r="V22" s="51"/>
      <c r="W22" s="51"/>
      <c r="X22" s="77"/>
      <c r="Y22" s="77"/>
      <c r="Z22" s="77"/>
    </row>
    <row r="23" spans="1:29" ht="18" customHeight="1" outlineLevel="1" x14ac:dyDescent="0.4">
      <c r="A23" s="212"/>
      <c r="B23" s="213"/>
      <c r="C23" s="213"/>
      <c r="D23" s="213"/>
      <c r="E23" s="259" t="s">
        <v>26</v>
      </c>
      <c r="F23" s="215"/>
      <c r="G23" s="216">
        <f>SUM(G19:G22)</f>
        <v>0</v>
      </c>
      <c r="H23" s="216">
        <f t="shared" ref="H23:S23" si="13">SUM(H19:H22)</f>
        <v>0</v>
      </c>
      <c r="I23" s="216">
        <f t="shared" si="13"/>
        <v>0</v>
      </c>
      <c r="J23" s="216">
        <f t="shared" si="13"/>
        <v>0</v>
      </c>
      <c r="K23" s="216">
        <f>SUM(K19:K22)</f>
        <v>0</v>
      </c>
      <c r="L23" s="216">
        <f>SUM(L19:L22)</f>
        <v>0</v>
      </c>
      <c r="M23" s="216">
        <f>SUM(M19:M22)</f>
        <v>0</v>
      </c>
      <c r="N23" s="216">
        <f t="shared" si="13"/>
        <v>0</v>
      </c>
      <c r="O23" s="216">
        <f t="shared" si="13"/>
        <v>0</v>
      </c>
      <c r="P23" s="216">
        <f t="shared" si="13"/>
        <v>0</v>
      </c>
      <c r="Q23" s="216">
        <f t="shared" si="13"/>
        <v>0</v>
      </c>
      <c r="R23" s="216">
        <f t="shared" si="13"/>
        <v>0</v>
      </c>
      <c r="S23" s="216">
        <f t="shared" si="13"/>
        <v>0</v>
      </c>
      <c r="T23" s="216">
        <f>SUM(T19:T22)</f>
        <v>0</v>
      </c>
      <c r="U23" s="216">
        <f>SUM(U19:U22)</f>
        <v>0</v>
      </c>
      <c r="V23" s="217"/>
      <c r="W23" s="217"/>
      <c r="X23" s="219"/>
      <c r="Y23" s="219"/>
      <c r="Z23" s="219"/>
    </row>
    <row r="24" spans="1:29" ht="18" customHeight="1" outlineLevel="1" x14ac:dyDescent="0.4">
      <c r="A24" s="84"/>
      <c r="B24" s="85"/>
      <c r="C24" s="85"/>
      <c r="D24" s="85"/>
      <c r="E24" s="104"/>
      <c r="F24" s="260"/>
      <c r="G24" s="81"/>
      <c r="H24" s="87"/>
      <c r="I24" s="80"/>
      <c r="J24" s="87"/>
      <c r="K24" s="80"/>
      <c r="L24" s="80"/>
      <c r="M24" s="80"/>
      <c r="N24" s="80"/>
      <c r="O24" s="87"/>
      <c r="P24" s="80"/>
      <c r="Q24" s="87"/>
      <c r="R24" s="80"/>
      <c r="S24" s="87"/>
      <c r="T24" s="100"/>
      <c r="U24" s="101"/>
      <c r="V24" s="87"/>
      <c r="W24" s="87"/>
      <c r="X24" s="72"/>
      <c r="Y24" s="72"/>
      <c r="Z24" s="72"/>
    </row>
    <row r="25" spans="1:29" ht="18" customHeight="1" outlineLevel="1" x14ac:dyDescent="0.4">
      <c r="A25" s="84"/>
      <c r="B25" s="85"/>
      <c r="C25" s="85"/>
      <c r="D25" s="85"/>
      <c r="E25" s="261" t="s">
        <v>110</v>
      </c>
      <c r="F25" s="260"/>
      <c r="G25" s="81"/>
      <c r="H25" s="87"/>
      <c r="I25" s="80"/>
      <c r="J25" s="87"/>
      <c r="K25" s="80"/>
      <c r="L25" s="80"/>
      <c r="M25" s="80"/>
      <c r="N25" s="80"/>
      <c r="O25" s="87"/>
      <c r="P25" s="80"/>
      <c r="Q25" s="87"/>
      <c r="R25" s="80"/>
      <c r="S25" s="87"/>
      <c r="T25" s="100"/>
      <c r="U25" s="101"/>
      <c r="V25" s="87"/>
      <c r="W25" s="87"/>
      <c r="X25" s="72"/>
      <c r="Y25" s="72"/>
      <c r="Z25" s="72"/>
    </row>
    <row r="26" spans="1:29" s="284" customFormat="1" ht="18" x14ac:dyDescent="0.4">
      <c r="A26" s="285">
        <v>1</v>
      </c>
      <c r="B26" s="286" t="s">
        <v>143</v>
      </c>
      <c r="C26" s="286" t="s">
        <v>118</v>
      </c>
      <c r="D26" s="286" t="s">
        <v>112</v>
      </c>
      <c r="E26" s="366" t="s">
        <v>139</v>
      </c>
      <c r="F26" s="291" t="s">
        <v>142</v>
      </c>
      <c r="G26" s="288"/>
      <c r="H26" s="289"/>
      <c r="I26" s="289"/>
      <c r="J26" s="289"/>
      <c r="K26" s="288">
        <v>2</v>
      </c>
      <c r="L26" s="289">
        <v>1820</v>
      </c>
      <c r="M26" s="289">
        <v>890</v>
      </c>
      <c r="N26" s="288"/>
      <c r="O26" s="289"/>
      <c r="P26" s="288"/>
      <c r="Q26" s="422"/>
      <c r="R26" s="288"/>
      <c r="S26" s="289"/>
      <c r="T26" s="100">
        <f t="shared" ref="T26" si="14">+G26+K26+N26+P26-R26</f>
        <v>2</v>
      </c>
      <c r="U26" s="101">
        <f t="shared" ref="U26" si="15">+J26+M26+O26+Q26-S26</f>
        <v>890</v>
      </c>
      <c r="V26" s="289"/>
      <c r="W26" s="289"/>
      <c r="X26" s="77" t="s">
        <v>113</v>
      </c>
      <c r="Y26" s="290"/>
      <c r="Z26" s="290"/>
    </row>
    <row r="27" spans="1:29" s="78" customFormat="1" ht="18" x14ac:dyDescent="0.4">
      <c r="A27" s="74"/>
      <c r="B27" s="75"/>
      <c r="C27" s="286"/>
      <c r="D27" s="75"/>
      <c r="E27" s="366"/>
      <c r="F27" s="76"/>
      <c r="G27" s="50"/>
      <c r="H27" s="51"/>
      <c r="I27" s="51"/>
      <c r="J27" s="51"/>
      <c r="K27" s="50"/>
      <c r="L27" s="51"/>
      <c r="M27" s="51"/>
      <c r="N27" s="50"/>
      <c r="O27" s="51"/>
      <c r="P27" s="50"/>
      <c r="Q27" s="51"/>
      <c r="R27" s="50"/>
      <c r="S27" s="51"/>
      <c r="T27" s="80">
        <f t="shared" ref="T27:T28" si="16">+G27+K27+N27+P27-R27</f>
        <v>0</v>
      </c>
      <c r="U27" s="51">
        <f t="shared" ref="U27:U28" si="17">+J27+M27+O27+Q27-S27</f>
        <v>0</v>
      </c>
      <c r="V27" s="51"/>
      <c r="W27" s="51"/>
      <c r="X27" s="77"/>
      <c r="Y27" s="408"/>
      <c r="Z27" s="408"/>
    </row>
    <row r="28" spans="1:29" s="78" customFormat="1" ht="18" x14ac:dyDescent="0.4">
      <c r="A28" s="74"/>
      <c r="B28" s="75"/>
      <c r="C28" s="286"/>
      <c r="D28" s="75"/>
      <c r="E28" s="366"/>
      <c r="F28" s="76"/>
      <c r="G28" s="50"/>
      <c r="H28" s="51"/>
      <c r="I28" s="51"/>
      <c r="J28" s="51"/>
      <c r="K28" s="50"/>
      <c r="L28" s="51"/>
      <c r="M28" s="51"/>
      <c r="N28" s="50"/>
      <c r="O28" s="51"/>
      <c r="P28" s="50"/>
      <c r="Q28" s="51"/>
      <c r="R28" s="50"/>
      <c r="S28" s="51"/>
      <c r="T28" s="80">
        <f t="shared" si="16"/>
        <v>0</v>
      </c>
      <c r="U28" s="51">
        <f t="shared" si="17"/>
        <v>0</v>
      </c>
      <c r="V28" s="51"/>
      <c r="W28" s="51"/>
      <c r="X28" s="77"/>
      <c r="Y28" s="113"/>
      <c r="Z28" s="113"/>
    </row>
    <row r="29" spans="1:29" s="78" customFormat="1" ht="18" x14ac:dyDescent="0.4">
      <c r="A29" s="74"/>
      <c r="B29" s="75"/>
      <c r="C29" s="286"/>
      <c r="D29" s="75"/>
      <c r="E29" s="366"/>
      <c r="F29" s="76"/>
      <c r="G29" s="50"/>
      <c r="H29" s="51"/>
      <c r="I29" s="51"/>
      <c r="J29" s="51"/>
      <c r="K29" s="50"/>
      <c r="L29" s="51"/>
      <c r="M29" s="51"/>
      <c r="N29" s="50"/>
      <c r="O29" s="51"/>
      <c r="P29" s="50"/>
      <c r="Q29" s="51"/>
      <c r="R29" s="50"/>
      <c r="S29" s="51"/>
      <c r="T29" s="80">
        <f t="shared" ref="T29:T30" si="18">+G29+K29+N29+P29-R29</f>
        <v>0</v>
      </c>
      <c r="U29" s="51">
        <f t="shared" ref="U29:U30" si="19">+J29+M29+O29+Q29-S29</f>
        <v>0</v>
      </c>
      <c r="V29" s="51"/>
      <c r="W29" s="51"/>
      <c r="X29" s="77"/>
      <c r="Y29" s="113"/>
      <c r="Z29" s="113"/>
    </row>
    <row r="30" spans="1:29" s="78" customFormat="1" ht="18" customHeight="1" x14ac:dyDescent="0.4">
      <c r="A30" s="74"/>
      <c r="B30" s="75"/>
      <c r="C30" s="286"/>
      <c r="D30" s="75"/>
      <c r="E30" s="366"/>
      <c r="F30" s="76"/>
      <c r="G30" s="50"/>
      <c r="H30" s="51"/>
      <c r="I30" s="51"/>
      <c r="J30" s="51"/>
      <c r="K30" s="50"/>
      <c r="L30" s="51"/>
      <c r="M30" s="51"/>
      <c r="N30" s="50"/>
      <c r="O30" s="51"/>
      <c r="P30" s="50"/>
      <c r="Q30" s="51"/>
      <c r="R30" s="50"/>
      <c r="S30" s="51"/>
      <c r="T30" s="80">
        <f t="shared" si="18"/>
        <v>0</v>
      </c>
      <c r="U30" s="51">
        <f t="shared" si="19"/>
        <v>0</v>
      </c>
      <c r="V30" s="51"/>
      <c r="W30" s="51"/>
      <c r="X30" s="77"/>
      <c r="Y30" s="411"/>
      <c r="Z30" s="411"/>
    </row>
    <row r="31" spans="1:29" ht="18" outlineLevel="1" x14ac:dyDescent="0.4">
      <c r="A31" s="212"/>
      <c r="B31" s="213"/>
      <c r="C31" s="213"/>
      <c r="D31" s="213"/>
      <c r="E31" s="259" t="s">
        <v>26</v>
      </c>
      <c r="F31" s="262"/>
      <c r="G31" s="216">
        <f t="shared" ref="G31:T31" si="20">SUM(G26:G30)</f>
        <v>0</v>
      </c>
      <c r="H31" s="216">
        <f t="shared" si="20"/>
        <v>0</v>
      </c>
      <c r="I31" s="216">
        <f t="shared" si="20"/>
        <v>0</v>
      </c>
      <c r="J31" s="216">
        <f t="shared" si="20"/>
        <v>0</v>
      </c>
      <c r="K31" s="216">
        <f t="shared" si="20"/>
        <v>2</v>
      </c>
      <c r="L31" s="216">
        <f t="shared" si="20"/>
        <v>1820</v>
      </c>
      <c r="M31" s="216">
        <f t="shared" si="20"/>
        <v>890</v>
      </c>
      <c r="N31" s="216">
        <f t="shared" si="20"/>
        <v>0</v>
      </c>
      <c r="O31" s="216">
        <f t="shared" si="20"/>
        <v>0</v>
      </c>
      <c r="P31" s="216">
        <f t="shared" si="20"/>
        <v>0</v>
      </c>
      <c r="Q31" s="216">
        <f t="shared" si="20"/>
        <v>0</v>
      </c>
      <c r="R31" s="216">
        <f t="shared" si="20"/>
        <v>0</v>
      </c>
      <c r="S31" s="216">
        <f t="shared" si="20"/>
        <v>0</v>
      </c>
      <c r="T31" s="216">
        <f t="shared" si="20"/>
        <v>2</v>
      </c>
      <c r="U31" s="216">
        <f>SUM(U26:U30)</f>
        <v>890</v>
      </c>
      <c r="V31" s="409"/>
      <c r="W31" s="409"/>
      <c r="X31" s="410"/>
      <c r="Y31" s="410"/>
      <c r="Z31" s="410"/>
    </row>
    <row r="32" spans="1:29" ht="18" outlineLevel="1" x14ac:dyDescent="0.4">
      <c r="A32" s="74"/>
      <c r="B32" s="75"/>
      <c r="C32" s="75"/>
      <c r="D32" s="75"/>
      <c r="E32" s="104"/>
      <c r="F32" s="263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412"/>
      <c r="W32" s="412"/>
      <c r="X32" s="413"/>
      <c r="Y32" s="413"/>
      <c r="Z32" s="413"/>
    </row>
    <row r="33" spans="1:29" ht="18" outlineLevel="1" x14ac:dyDescent="0.4">
      <c r="A33" s="74"/>
      <c r="B33" s="75"/>
      <c r="C33" s="75"/>
      <c r="D33" s="75"/>
      <c r="E33" s="261" t="s">
        <v>116</v>
      </c>
      <c r="F33" s="263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412"/>
      <c r="W33" s="412"/>
      <c r="X33" s="413"/>
      <c r="Y33" s="413"/>
      <c r="Z33" s="413"/>
    </row>
    <row r="34" spans="1:29" ht="18" outlineLevel="1" x14ac:dyDescent="0.4">
      <c r="A34" s="285">
        <v>1</v>
      </c>
      <c r="B34" s="286" t="s">
        <v>143</v>
      </c>
      <c r="C34" s="286" t="s">
        <v>118</v>
      </c>
      <c r="D34" s="75" t="s">
        <v>121</v>
      </c>
      <c r="E34" s="366" t="s">
        <v>140</v>
      </c>
      <c r="F34" s="291" t="s">
        <v>142</v>
      </c>
      <c r="G34" s="50"/>
      <c r="H34" s="51"/>
      <c r="I34" s="51"/>
      <c r="J34" s="51"/>
      <c r="K34" s="50">
        <v>2</v>
      </c>
      <c r="L34" s="51">
        <v>330</v>
      </c>
      <c r="M34" s="51">
        <v>330</v>
      </c>
      <c r="N34" s="50"/>
      <c r="O34" s="51"/>
      <c r="P34" s="50"/>
      <c r="Q34" s="421"/>
      <c r="R34" s="50"/>
      <c r="S34" s="51"/>
      <c r="T34" s="100">
        <f t="shared" ref="T34" si="21">+G34+K34+N34+P34-R34</f>
        <v>2</v>
      </c>
      <c r="U34" s="101">
        <f t="shared" ref="U34" si="22">+J34+M34+O34+Q34-S34</f>
        <v>330</v>
      </c>
      <c r="V34" s="51"/>
      <c r="W34" s="289"/>
      <c r="X34" s="77" t="s">
        <v>113</v>
      </c>
      <c r="Y34" s="413"/>
      <c r="Z34" s="413"/>
    </row>
    <row r="35" spans="1:29" ht="18" outlineLevel="1" x14ac:dyDescent="0.4">
      <c r="A35" s="285"/>
      <c r="B35" s="286"/>
      <c r="C35" s="286"/>
      <c r="D35" s="286"/>
      <c r="E35" s="366"/>
      <c r="F35" s="291"/>
      <c r="G35" s="288"/>
      <c r="H35" s="289"/>
      <c r="I35" s="289"/>
      <c r="J35" s="289"/>
      <c r="K35" s="288"/>
      <c r="L35" s="289"/>
      <c r="M35" s="289"/>
      <c r="N35" s="288"/>
      <c r="O35" s="289"/>
      <c r="P35" s="288"/>
      <c r="Q35" s="422"/>
      <c r="R35" s="288"/>
      <c r="S35" s="289"/>
      <c r="T35" s="80">
        <f t="shared" ref="T35" si="23">+G35+K35+N35+P35-R35</f>
        <v>0</v>
      </c>
      <c r="U35" s="51">
        <f t="shared" ref="U35" si="24">+J35+M35+O35+Q35-S35</f>
        <v>0</v>
      </c>
      <c r="V35" s="289"/>
      <c r="W35" s="289"/>
      <c r="X35" s="77"/>
      <c r="Y35" s="413"/>
      <c r="Z35" s="413"/>
    </row>
    <row r="36" spans="1:29" ht="18" outlineLevel="1" x14ac:dyDescent="0.4">
      <c r="A36" s="285"/>
      <c r="B36" s="286"/>
      <c r="C36" s="286"/>
      <c r="D36" s="286"/>
      <c r="E36" s="366"/>
      <c r="F36" s="291"/>
      <c r="G36" s="288"/>
      <c r="H36" s="289"/>
      <c r="I36" s="289"/>
      <c r="J36" s="289"/>
      <c r="K36" s="288"/>
      <c r="L36" s="289"/>
      <c r="M36" s="289"/>
      <c r="N36" s="288"/>
      <c r="O36" s="289"/>
      <c r="P36" s="288"/>
      <c r="Q36" s="422"/>
      <c r="R36" s="288"/>
      <c r="S36" s="289"/>
      <c r="T36" s="80">
        <f t="shared" ref="T36" si="25">+G36+K36+N36+P36-R36</f>
        <v>0</v>
      </c>
      <c r="U36" s="51">
        <f t="shared" ref="U36" si="26">+J36+M36+O36+Q36-S36</f>
        <v>0</v>
      </c>
      <c r="V36" s="289"/>
      <c r="W36" s="289"/>
      <c r="X36" s="77"/>
      <c r="Y36" s="413"/>
      <c r="Z36" s="413"/>
    </row>
    <row r="37" spans="1:29" ht="18" outlineLevel="1" x14ac:dyDescent="0.4">
      <c r="A37" s="285"/>
      <c r="B37" s="286"/>
      <c r="C37" s="286"/>
      <c r="D37" s="286"/>
      <c r="E37" s="366"/>
      <c r="F37" s="291"/>
      <c r="G37" s="288"/>
      <c r="H37" s="289"/>
      <c r="I37" s="289"/>
      <c r="J37" s="289"/>
      <c r="K37" s="288"/>
      <c r="L37" s="289"/>
      <c r="M37" s="289"/>
      <c r="N37" s="288"/>
      <c r="O37" s="289"/>
      <c r="P37" s="288"/>
      <c r="Q37" s="422"/>
      <c r="R37" s="288"/>
      <c r="S37" s="289"/>
      <c r="T37" s="80">
        <f t="shared" ref="T37" si="27">+G37+K37+N37+P37-R37</f>
        <v>0</v>
      </c>
      <c r="U37" s="51">
        <f t="shared" ref="U37" si="28">+J37+M37+O37+Q37-S37</f>
        <v>0</v>
      </c>
      <c r="V37" s="289"/>
      <c r="W37" s="289"/>
      <c r="X37" s="77"/>
      <c r="Y37" s="413"/>
      <c r="Z37" s="413"/>
    </row>
    <row r="38" spans="1:29" ht="18" outlineLevel="1" x14ac:dyDescent="0.4">
      <c r="A38" s="212"/>
      <c r="B38" s="213"/>
      <c r="C38" s="213"/>
      <c r="D38" s="213"/>
      <c r="E38" s="259" t="s">
        <v>26</v>
      </c>
      <c r="F38" s="262"/>
      <c r="G38" s="216">
        <f t="shared" ref="G38:U38" si="29">SUM(G34)</f>
        <v>0</v>
      </c>
      <c r="H38" s="216">
        <f t="shared" si="29"/>
        <v>0</v>
      </c>
      <c r="I38" s="216">
        <f t="shared" si="29"/>
        <v>0</v>
      </c>
      <c r="J38" s="216">
        <f t="shared" si="29"/>
        <v>0</v>
      </c>
      <c r="K38" s="216">
        <f t="shared" si="29"/>
        <v>2</v>
      </c>
      <c r="L38" s="216">
        <f t="shared" si="29"/>
        <v>330</v>
      </c>
      <c r="M38" s="216">
        <f t="shared" si="29"/>
        <v>330</v>
      </c>
      <c r="N38" s="216">
        <f t="shared" si="29"/>
        <v>0</v>
      </c>
      <c r="O38" s="216">
        <f t="shared" si="29"/>
        <v>0</v>
      </c>
      <c r="P38" s="216">
        <f t="shared" si="29"/>
        <v>0</v>
      </c>
      <c r="Q38" s="216">
        <f t="shared" si="29"/>
        <v>0</v>
      </c>
      <c r="R38" s="216">
        <f t="shared" si="29"/>
        <v>0</v>
      </c>
      <c r="S38" s="216">
        <f t="shared" si="29"/>
        <v>0</v>
      </c>
      <c r="T38" s="216">
        <f t="shared" si="29"/>
        <v>2</v>
      </c>
      <c r="U38" s="216">
        <f t="shared" si="29"/>
        <v>330</v>
      </c>
      <c r="V38" s="409"/>
      <c r="W38" s="409"/>
      <c r="X38" s="410"/>
      <c r="Y38" s="410"/>
      <c r="Z38" s="410"/>
    </row>
    <row r="39" spans="1:29" s="208" customFormat="1" ht="18" x14ac:dyDescent="0.4">
      <c r="A39" s="203"/>
      <c r="B39" s="204"/>
      <c r="C39" s="204"/>
      <c r="D39" s="205"/>
      <c r="E39" s="206" t="s">
        <v>95</v>
      </c>
      <c r="F39" s="205"/>
      <c r="G39" s="167"/>
      <c r="H39" s="168"/>
      <c r="I39" s="168"/>
      <c r="J39" s="168"/>
      <c r="K39" s="167"/>
      <c r="L39" s="168"/>
      <c r="M39" s="168"/>
      <c r="N39" s="167"/>
      <c r="O39" s="169"/>
      <c r="P39" s="170"/>
      <c r="Q39" s="169"/>
      <c r="R39" s="167"/>
      <c r="S39" s="168"/>
      <c r="T39" s="171"/>
      <c r="U39" s="172"/>
      <c r="V39" s="173"/>
      <c r="W39" s="173"/>
      <c r="X39" s="207"/>
      <c r="Y39" s="201"/>
      <c r="Z39" s="202"/>
      <c r="AA39" s="195"/>
      <c r="AB39" s="195"/>
      <c r="AC39" s="195"/>
    </row>
    <row r="40" spans="1:29" s="208" customFormat="1" ht="18" x14ac:dyDescent="0.4">
      <c r="A40" s="454">
        <v>1</v>
      </c>
      <c r="B40" s="286" t="s">
        <v>143</v>
      </c>
      <c r="C40" s="286" t="s">
        <v>137</v>
      </c>
      <c r="D40" s="75" t="s">
        <v>120</v>
      </c>
      <c r="E40" s="366" t="s">
        <v>141</v>
      </c>
      <c r="F40" s="291" t="s">
        <v>142</v>
      </c>
      <c r="G40" s="50"/>
      <c r="H40" s="51"/>
      <c r="I40" s="51"/>
      <c r="J40" s="51"/>
      <c r="K40" s="50">
        <v>1</v>
      </c>
      <c r="L40" s="51">
        <v>162</v>
      </c>
      <c r="M40" s="51">
        <v>162</v>
      </c>
      <c r="N40" s="50"/>
      <c r="O40" s="51"/>
      <c r="P40" s="50"/>
      <c r="Q40" s="421"/>
      <c r="R40" s="50"/>
      <c r="S40" s="51"/>
      <c r="T40" s="100">
        <f t="shared" ref="T40" si="30">+G40+K40+N40+P40-R40</f>
        <v>1</v>
      </c>
      <c r="U40" s="101">
        <f t="shared" ref="U40" si="31">+J40+M40+O40+Q40-S40</f>
        <v>162</v>
      </c>
      <c r="V40" s="51"/>
      <c r="W40" s="289"/>
      <c r="X40" s="77" t="s">
        <v>113</v>
      </c>
      <c r="Y40" s="453"/>
      <c r="Z40" s="453"/>
      <c r="AA40" s="195"/>
      <c r="AB40" s="195"/>
      <c r="AC40" s="195"/>
    </row>
    <row r="41" spans="1:29" s="208" customFormat="1" ht="18" x14ac:dyDescent="0.4">
      <c r="A41" s="454"/>
      <c r="B41" s="455"/>
      <c r="C41" s="455"/>
      <c r="D41" s="456"/>
      <c r="E41" s="457"/>
      <c r="F41" s="456"/>
      <c r="G41" s="458"/>
      <c r="H41" s="459"/>
      <c r="I41" s="459"/>
      <c r="J41" s="459"/>
      <c r="K41" s="458"/>
      <c r="L41" s="459"/>
      <c r="M41" s="459"/>
      <c r="N41" s="458"/>
      <c r="O41" s="460"/>
      <c r="P41" s="461"/>
      <c r="Q41" s="460"/>
      <c r="R41" s="458"/>
      <c r="S41" s="459"/>
      <c r="T41" s="80">
        <f t="shared" ref="T41:T42" si="32">+G41+K41+N41+P41-R41</f>
        <v>0</v>
      </c>
      <c r="U41" s="51">
        <f t="shared" ref="U41:U42" si="33">+J41+M41+O41+Q41-S41</f>
        <v>0</v>
      </c>
      <c r="V41" s="462"/>
      <c r="W41" s="462"/>
      <c r="X41" s="463"/>
      <c r="Y41" s="453"/>
      <c r="Z41" s="453"/>
      <c r="AA41" s="195"/>
      <c r="AB41" s="195"/>
      <c r="AC41" s="195"/>
    </row>
    <row r="42" spans="1:29" s="78" customFormat="1" ht="18" x14ac:dyDescent="0.4">
      <c r="A42" s="448"/>
      <c r="B42" s="306"/>
      <c r="C42" s="306"/>
      <c r="D42" s="306"/>
      <c r="E42" s="366"/>
      <c r="F42" s="449"/>
      <c r="G42" s="450"/>
      <c r="H42" s="451"/>
      <c r="I42" s="451"/>
      <c r="J42" s="451"/>
      <c r="K42" s="450"/>
      <c r="L42" s="451"/>
      <c r="M42" s="451"/>
      <c r="N42" s="450"/>
      <c r="O42" s="451"/>
      <c r="P42" s="450"/>
      <c r="Q42" s="452"/>
      <c r="R42" s="450"/>
      <c r="S42" s="451"/>
      <c r="T42" s="80">
        <f t="shared" si="32"/>
        <v>0</v>
      </c>
      <c r="U42" s="51">
        <f t="shared" si="33"/>
        <v>0</v>
      </c>
      <c r="V42" s="451"/>
      <c r="W42" s="451"/>
      <c r="X42" s="413"/>
      <c r="Y42" s="413"/>
      <c r="Z42" s="413"/>
    </row>
    <row r="43" spans="1:29" s="329" customFormat="1" ht="18" x14ac:dyDescent="0.4">
      <c r="A43" s="74"/>
      <c r="B43" s="75"/>
      <c r="C43" s="286"/>
      <c r="D43" s="75"/>
      <c r="E43" s="366"/>
      <c r="F43" s="76"/>
      <c r="G43" s="50"/>
      <c r="H43" s="51"/>
      <c r="I43" s="51"/>
      <c r="J43" s="51"/>
      <c r="K43" s="50"/>
      <c r="L43" s="51"/>
      <c r="M43" s="51"/>
      <c r="N43" s="50"/>
      <c r="O43" s="51"/>
      <c r="P43" s="50"/>
      <c r="Q43" s="51"/>
      <c r="R43" s="50"/>
      <c r="S43" s="51"/>
      <c r="T43" s="80">
        <f t="shared" ref="T43" si="34">+G43+K43+N43+P43-R43</f>
        <v>0</v>
      </c>
      <c r="U43" s="51">
        <f t="shared" ref="U43" si="35">+J43+M43+O43+Q43-S43</f>
        <v>0</v>
      </c>
      <c r="V43" s="51"/>
      <c r="W43" s="51"/>
      <c r="X43" s="77"/>
      <c r="Y43" s="328"/>
      <c r="Z43" s="328"/>
    </row>
    <row r="44" spans="1:29" ht="18" customHeight="1" outlineLevel="1" x14ac:dyDescent="0.4">
      <c r="A44" s="212"/>
      <c r="B44" s="213"/>
      <c r="C44" s="213"/>
      <c r="D44" s="213"/>
      <c r="E44" s="259" t="s">
        <v>26</v>
      </c>
      <c r="F44" s="215"/>
      <c r="G44" s="216">
        <f t="shared" ref="G44:T44" si="36">SUM(G40:G43)</f>
        <v>0</v>
      </c>
      <c r="H44" s="216">
        <f t="shared" si="36"/>
        <v>0</v>
      </c>
      <c r="I44" s="216">
        <f t="shared" si="36"/>
        <v>0</v>
      </c>
      <c r="J44" s="216">
        <f t="shared" si="36"/>
        <v>0</v>
      </c>
      <c r="K44" s="216">
        <f t="shared" si="36"/>
        <v>1</v>
      </c>
      <c r="L44" s="216">
        <f t="shared" si="36"/>
        <v>162</v>
      </c>
      <c r="M44" s="216">
        <f t="shared" si="36"/>
        <v>162</v>
      </c>
      <c r="N44" s="216">
        <f t="shared" si="36"/>
        <v>0</v>
      </c>
      <c r="O44" s="216">
        <f t="shared" si="36"/>
        <v>0</v>
      </c>
      <c r="P44" s="216">
        <f t="shared" si="36"/>
        <v>0</v>
      </c>
      <c r="Q44" s="216">
        <f t="shared" si="36"/>
        <v>0</v>
      </c>
      <c r="R44" s="216">
        <f t="shared" si="36"/>
        <v>0</v>
      </c>
      <c r="S44" s="216">
        <f t="shared" si="36"/>
        <v>0</v>
      </c>
      <c r="T44" s="216">
        <f t="shared" si="36"/>
        <v>1</v>
      </c>
      <c r="U44" s="216">
        <f>SUM(U40:U43)</f>
        <v>162</v>
      </c>
      <c r="V44" s="217"/>
      <c r="W44" s="217"/>
      <c r="X44" s="219"/>
      <c r="Y44" s="219"/>
      <c r="Z44" s="219"/>
    </row>
    <row r="45" spans="1:29" s="208" customFormat="1" ht="18" x14ac:dyDescent="0.4">
      <c r="A45" s="203"/>
      <c r="B45" s="204"/>
      <c r="C45" s="204"/>
      <c r="D45" s="205"/>
      <c r="E45" s="206" t="s">
        <v>102</v>
      </c>
      <c r="F45" s="205"/>
      <c r="G45" s="167"/>
      <c r="H45" s="168"/>
      <c r="I45" s="168"/>
      <c r="J45" s="168"/>
      <c r="K45" s="167"/>
      <c r="L45" s="168"/>
      <c r="M45" s="168"/>
      <c r="N45" s="167"/>
      <c r="O45" s="169"/>
      <c r="P45" s="170"/>
      <c r="Q45" s="169"/>
      <c r="R45" s="167"/>
      <c r="S45" s="168"/>
      <c r="T45" s="171"/>
      <c r="U45" s="172"/>
      <c r="V45" s="173"/>
      <c r="W45" s="173"/>
      <c r="X45" s="207"/>
      <c r="Y45" s="201"/>
      <c r="Z45" s="202"/>
      <c r="AA45" s="195"/>
      <c r="AB45" s="195"/>
      <c r="AC45" s="195"/>
    </row>
    <row r="46" spans="1:29" s="208" customFormat="1" ht="18" x14ac:dyDescent="0.4">
      <c r="A46" s="74"/>
      <c r="B46" s="75"/>
      <c r="C46" s="75"/>
      <c r="D46" s="75"/>
      <c r="E46" s="405"/>
      <c r="F46" s="76"/>
      <c r="G46" s="50"/>
      <c r="H46" s="51"/>
      <c r="I46" s="51"/>
      <c r="J46" s="51"/>
      <c r="K46" s="50"/>
      <c r="L46" s="51"/>
      <c r="M46" s="51"/>
      <c r="N46" s="50"/>
      <c r="O46" s="51"/>
      <c r="P46" s="50"/>
      <c r="Q46" s="421"/>
      <c r="R46" s="50"/>
      <c r="S46" s="51"/>
      <c r="T46" s="80">
        <f t="shared" ref="T46:T48" si="37">+G46+K46+N46+P46-R46</f>
        <v>0</v>
      </c>
      <c r="U46" s="51">
        <f t="shared" ref="U46:U48" si="38">+J46+M46+O46+Q46-S46</f>
        <v>0</v>
      </c>
      <c r="V46" s="51"/>
      <c r="W46" s="51"/>
      <c r="X46" s="77"/>
      <c r="Y46" s="445"/>
      <c r="Z46" s="446"/>
      <c r="AA46" s="195"/>
      <c r="AB46" s="195"/>
      <c r="AC46" s="195"/>
    </row>
    <row r="47" spans="1:29" s="208" customFormat="1" ht="18" x14ac:dyDescent="0.4">
      <c r="A47" s="74"/>
      <c r="B47" s="75"/>
      <c r="C47" s="75"/>
      <c r="D47" s="75"/>
      <c r="E47" s="405"/>
      <c r="F47" s="76"/>
      <c r="G47" s="50"/>
      <c r="H47" s="51"/>
      <c r="I47" s="51"/>
      <c r="J47" s="51"/>
      <c r="K47" s="50"/>
      <c r="L47" s="51"/>
      <c r="M47" s="51"/>
      <c r="N47" s="50"/>
      <c r="O47" s="51"/>
      <c r="P47" s="50"/>
      <c r="Q47" s="421"/>
      <c r="R47" s="50"/>
      <c r="S47" s="51"/>
      <c r="T47" s="80">
        <f t="shared" si="37"/>
        <v>0</v>
      </c>
      <c r="U47" s="51">
        <f t="shared" si="38"/>
        <v>0</v>
      </c>
      <c r="V47" s="51"/>
      <c r="W47" s="51"/>
      <c r="X47" s="77"/>
      <c r="Y47" s="445"/>
      <c r="Z47" s="446"/>
      <c r="AA47" s="195"/>
      <c r="AB47" s="195"/>
      <c r="AC47" s="195"/>
    </row>
    <row r="48" spans="1:29" s="103" customFormat="1" ht="18" outlineLevel="1" x14ac:dyDescent="0.4">
      <c r="A48" s="74"/>
      <c r="B48" s="75"/>
      <c r="C48" s="75"/>
      <c r="D48" s="75"/>
      <c r="E48" s="405"/>
      <c r="F48" s="76"/>
      <c r="G48" s="50"/>
      <c r="H48" s="51"/>
      <c r="I48" s="51"/>
      <c r="J48" s="51"/>
      <c r="K48" s="50"/>
      <c r="L48" s="51"/>
      <c r="M48" s="51"/>
      <c r="N48" s="50"/>
      <c r="O48" s="51"/>
      <c r="P48" s="50"/>
      <c r="Q48" s="421"/>
      <c r="R48" s="50"/>
      <c r="S48" s="51"/>
      <c r="T48" s="80">
        <f t="shared" si="37"/>
        <v>0</v>
      </c>
      <c r="U48" s="51">
        <f t="shared" si="38"/>
        <v>0</v>
      </c>
      <c r="V48" s="51"/>
      <c r="W48" s="51"/>
      <c r="X48" s="77"/>
      <c r="Y48" s="447"/>
      <c r="Z48" s="447"/>
    </row>
    <row r="49" spans="1:106" s="78" customFormat="1" ht="18" x14ac:dyDescent="0.2">
      <c r="A49" s="74"/>
      <c r="B49" s="75"/>
      <c r="C49" s="75"/>
      <c r="D49" s="75"/>
      <c r="E49" s="45"/>
      <c r="F49" s="76"/>
      <c r="G49" s="50"/>
      <c r="H49" s="50"/>
      <c r="I49" s="51"/>
      <c r="J49" s="50"/>
      <c r="K49" s="50"/>
      <c r="L49" s="50"/>
      <c r="M49" s="50"/>
      <c r="N49" s="50"/>
      <c r="O49" s="51"/>
      <c r="P49" s="50"/>
      <c r="Q49" s="51"/>
      <c r="R49" s="50"/>
      <c r="S49" s="51"/>
      <c r="T49" s="80">
        <f t="shared" ref="T49" si="39">+G49+K49+N49+P49-R49</f>
        <v>0</v>
      </c>
      <c r="U49" s="101">
        <f>+J49+M49+O49+Q49-S49</f>
        <v>0</v>
      </c>
      <c r="V49" s="51"/>
      <c r="W49" s="51"/>
      <c r="X49" s="77"/>
      <c r="Y49" s="137"/>
      <c r="Z49" s="138"/>
    </row>
    <row r="50" spans="1:106" ht="18" customHeight="1" outlineLevel="1" x14ac:dyDescent="0.4">
      <c r="A50" s="212"/>
      <c r="B50" s="213"/>
      <c r="C50" s="213"/>
      <c r="D50" s="213"/>
      <c r="E50" s="259" t="s">
        <v>26</v>
      </c>
      <c r="F50" s="215"/>
      <c r="G50" s="216">
        <f t="shared" ref="G50:U50" si="40">SUM(G46:G49)</f>
        <v>0</v>
      </c>
      <c r="H50" s="216">
        <f t="shared" si="40"/>
        <v>0</v>
      </c>
      <c r="I50" s="216">
        <f t="shared" si="40"/>
        <v>0</v>
      </c>
      <c r="J50" s="216">
        <f t="shared" si="40"/>
        <v>0</v>
      </c>
      <c r="K50" s="216">
        <f t="shared" si="40"/>
        <v>0</v>
      </c>
      <c r="L50" s="216">
        <f t="shared" si="40"/>
        <v>0</v>
      </c>
      <c r="M50" s="216">
        <f t="shared" si="40"/>
        <v>0</v>
      </c>
      <c r="N50" s="216">
        <f t="shared" si="40"/>
        <v>0</v>
      </c>
      <c r="O50" s="216">
        <f t="shared" si="40"/>
        <v>0</v>
      </c>
      <c r="P50" s="216">
        <f t="shared" si="40"/>
        <v>0</v>
      </c>
      <c r="Q50" s="216">
        <f t="shared" si="40"/>
        <v>0</v>
      </c>
      <c r="R50" s="216">
        <f t="shared" si="40"/>
        <v>0</v>
      </c>
      <c r="S50" s="216">
        <f t="shared" si="40"/>
        <v>0</v>
      </c>
      <c r="T50" s="216">
        <f t="shared" si="40"/>
        <v>0</v>
      </c>
      <c r="U50" s="216">
        <f t="shared" si="40"/>
        <v>0</v>
      </c>
      <c r="V50" s="217"/>
      <c r="W50" s="217"/>
      <c r="X50" s="219"/>
      <c r="Y50" s="219"/>
      <c r="Z50" s="219"/>
    </row>
    <row r="51" spans="1:106" s="4" customFormat="1" ht="18" x14ac:dyDescent="0.4">
      <c r="A51" s="157"/>
      <c r="B51" s="158"/>
      <c r="C51" s="159"/>
      <c r="D51" s="160"/>
      <c r="E51" s="160" t="s">
        <v>48</v>
      </c>
      <c r="F51" s="160"/>
      <c r="G51" s="161">
        <f>+G11+G17+G23+G31+G38+G44+G50</f>
        <v>0</v>
      </c>
      <c r="H51" s="161">
        <f>+H11+H38+H17+H23+H31+H44+H50</f>
        <v>0</v>
      </c>
      <c r="I51" s="161">
        <f>+I11+I17+I23+I31+I38+I44+I50</f>
        <v>0</v>
      </c>
      <c r="J51" s="161">
        <f>+J11+J17+J23+J31+J38+J44+J50</f>
        <v>0</v>
      </c>
      <c r="K51" s="161">
        <f>+K11+K50+K44+K38+K23+K17+K31</f>
        <v>8</v>
      </c>
      <c r="L51" s="161">
        <f>+L11+L38+L44+L31+L23+L17+L50</f>
        <v>3308</v>
      </c>
      <c r="M51" s="161">
        <f>+M11+M38+M50+M44+M31+M23+M17</f>
        <v>2355</v>
      </c>
      <c r="N51" s="161">
        <f t="shared" ref="N51:S51" si="41">+N11+N38+N50+N44+N31+N23+N17</f>
        <v>0</v>
      </c>
      <c r="O51" s="161">
        <f t="shared" si="41"/>
        <v>0</v>
      </c>
      <c r="P51" s="161">
        <f t="shared" si="41"/>
        <v>0</v>
      </c>
      <c r="Q51" s="161">
        <f t="shared" si="41"/>
        <v>0</v>
      </c>
      <c r="R51" s="161">
        <f t="shared" si="41"/>
        <v>0</v>
      </c>
      <c r="S51" s="161">
        <f t="shared" si="41"/>
        <v>0</v>
      </c>
      <c r="T51" s="161">
        <f>+T11+T38+T50+T44+T31+T23+T17</f>
        <v>8</v>
      </c>
      <c r="U51" s="399">
        <f>+U11+U17+U38+U44+U50+U23+U31</f>
        <v>2355</v>
      </c>
      <c r="V51" s="162"/>
      <c r="W51" s="162"/>
      <c r="X51" s="163"/>
      <c r="Y51" s="61"/>
      <c r="Z51" s="62"/>
      <c r="AA51" s="40"/>
      <c r="AB51" s="40"/>
      <c r="AC51" s="40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</row>
  </sheetData>
  <autoFilter ref="A4:AC38">
    <sortState ref="A5:AC19">
      <sortCondition ref="D4:D15"/>
    </sortState>
  </autoFilter>
  <mergeCells count="17">
    <mergeCell ref="Z2:Z3"/>
    <mergeCell ref="P2:Q2"/>
    <mergeCell ref="R2:S2"/>
    <mergeCell ref="T2:U2"/>
    <mergeCell ref="V2:W2"/>
    <mergeCell ref="X2:X3"/>
    <mergeCell ref="Y2:Y3"/>
    <mergeCell ref="A1:X1"/>
    <mergeCell ref="A2:A3"/>
    <mergeCell ref="B2:B3"/>
    <mergeCell ref="C2:C3"/>
    <mergeCell ref="D2:D3"/>
    <mergeCell ref="E2:E3"/>
    <mergeCell ref="F2:F3"/>
    <mergeCell ref="G2:J2"/>
    <mergeCell ref="K2:M2"/>
    <mergeCell ref="N2:O2"/>
  </mergeCells>
  <printOptions horizontalCentered="1"/>
  <pageMargins left="0.15748031496062992" right="0.15748031496062992" top="0.74803149606299213" bottom="0.51181102362204722" header="0.51181102362204722" footer="0.31496062992125984"/>
  <pageSetup paperSize="9" scale="90" orientation="landscape" r:id="rId1"/>
  <headerFooter alignWithMargins="0">
    <oddFooter>&amp;A&amp;Rหน้าที่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19</vt:i4>
      </vt:variant>
    </vt:vector>
  </HeadingPairs>
  <TitlesOfParts>
    <vt:vector size="30" baseType="lpstr">
      <vt:lpstr>ตุลาคม 2566</vt:lpstr>
      <vt:lpstr>Hcodeบึงกาฬ</vt:lpstr>
      <vt:lpstr>Hcodeพรเจริญ</vt:lpstr>
      <vt:lpstr>Hcodeโซ่พิสัย</vt:lpstr>
      <vt:lpstr>Hcodeเซกา</vt:lpstr>
      <vt:lpstr>Hcodeปากคาด</vt:lpstr>
      <vt:lpstr>Hcodeบึงโขงหลง</vt:lpstr>
      <vt:lpstr>Hcodeศรีวิไล</vt:lpstr>
      <vt:lpstr>Hcodeบุ่งคล้า</vt:lpstr>
      <vt:lpstr>สรุปข้อมูลเดือน ตุลาคม 66 ปีงบ </vt:lpstr>
      <vt:lpstr>Sheet1</vt:lpstr>
      <vt:lpstr>Hcodeเซกา!Print_Area</vt:lpstr>
      <vt:lpstr>Hcodeโซ่พิสัย!Print_Area</vt:lpstr>
      <vt:lpstr>Hcodeบึงกาฬ!Print_Area</vt:lpstr>
      <vt:lpstr>Hcodeบึงโขงหลง!Print_Area</vt:lpstr>
      <vt:lpstr>Hcodeบุ่งคล้า!Print_Area</vt:lpstr>
      <vt:lpstr>Hcodeปากคาด!Print_Area</vt:lpstr>
      <vt:lpstr>Hcodeพรเจริญ!Print_Area</vt:lpstr>
      <vt:lpstr>Hcodeศรีวิไล!Print_Area</vt:lpstr>
      <vt:lpstr>'ตุลาคม 2566'!Print_Area</vt:lpstr>
      <vt:lpstr>'สรุปข้อมูลเดือน ตุลาคม 66 ปีงบ '!Print_Area</vt:lpstr>
      <vt:lpstr>Hcodeเซกา!Print_Titles</vt:lpstr>
      <vt:lpstr>Hcodeโซ่พิสัย!Print_Titles</vt:lpstr>
      <vt:lpstr>Hcodeบึงกาฬ!Print_Titles</vt:lpstr>
      <vt:lpstr>Hcodeบึงโขงหลง!Print_Titles</vt:lpstr>
      <vt:lpstr>Hcodeบุ่งคล้า!Print_Titles</vt:lpstr>
      <vt:lpstr>Hcodeปากคาด!Print_Titles</vt:lpstr>
      <vt:lpstr>Hcodeพรเจริญ!Print_Titles</vt:lpstr>
      <vt:lpstr>Hcodeศรีวิไล!Print_Titles</vt:lpstr>
      <vt:lpstr>'ตุลาคม 2566'!Print_Titles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June-hi</dc:creator>
  <cp:lastModifiedBy>Windows User</cp:lastModifiedBy>
  <cp:lastPrinted>2023-11-30T06:18:53Z</cp:lastPrinted>
  <dcterms:created xsi:type="dcterms:W3CDTF">2014-11-18T02:41:36Z</dcterms:created>
  <dcterms:modified xsi:type="dcterms:W3CDTF">2023-12-01T07:13:51Z</dcterms:modified>
</cp:coreProperties>
</file>